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A8DC883C-784D-4EB8-81CB-2E5AAAF39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 MAI 23 " sheetId="3" r:id="rId1"/>
  </sheets>
  <externalReferences>
    <externalReference r:id="rId2"/>
  </externalReferences>
  <definedNames>
    <definedName name="_xlnm.Print_Area" localSheetId="0">'05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Y14" i="3"/>
  <c r="D14" i="3" s="1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AH9" i="3" s="1"/>
  <c r="I9" i="3" s="1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Q14" i="3"/>
  <c r="Q13" i="3"/>
  <c r="Q12" i="3"/>
  <c r="Q11" i="3"/>
  <c r="Q10" i="3"/>
  <c r="Q9" i="3"/>
  <c r="C13" i="3" l="1"/>
  <c r="AI13" i="3"/>
  <c r="E13" i="3" s="1"/>
  <c r="C9" i="3"/>
  <c r="AI9" i="3"/>
  <c r="E9" i="3" s="1"/>
  <c r="C14" i="3"/>
  <c r="AI14" i="3"/>
  <c r="E14" i="3" s="1"/>
  <c r="C12" i="3"/>
  <c r="AI12" i="3"/>
  <c r="E12" i="3" s="1"/>
  <c r="C10" i="3"/>
  <c r="AI10" i="3"/>
  <c r="E10" i="3" s="1"/>
  <c r="C11" i="3"/>
  <c r="AI11" i="3"/>
  <c r="E11" i="3" s="1"/>
  <c r="AH10" i="3"/>
  <c r="I10" i="3" s="1"/>
  <c r="AH11" i="3"/>
  <c r="I11" i="3" s="1"/>
  <c r="AH13" i="3"/>
  <c r="I13" i="3" s="1"/>
  <c r="AH12" i="3"/>
  <c r="I12" i="3" s="1"/>
  <c r="X33" i="3"/>
  <c r="X34" i="3" s="1"/>
  <c r="D9" i="3"/>
  <c r="Y33" i="3"/>
  <c r="Y34" i="3" s="1"/>
  <c r="H9" i="3"/>
  <c r="AE33" i="3"/>
  <c r="AE34" i="3" s="1"/>
  <c r="AD33" i="3"/>
  <c r="AD34" i="3" s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Q32" i="3" l="1"/>
  <c r="Q31" i="3"/>
  <c r="Q30" i="3"/>
  <c r="Q29" i="3"/>
  <c r="Q28" i="3"/>
  <c r="Q27" i="3"/>
  <c r="Q26" i="3"/>
  <c r="Q25" i="3"/>
  <c r="Q24" i="3"/>
  <c r="Q23" i="3"/>
  <c r="Q22" i="3"/>
  <c r="Q21" i="3"/>
  <c r="AL33" i="3"/>
  <c r="AL34" i="3" s="1"/>
  <c r="H15" i="3"/>
  <c r="H33" i="3" s="1"/>
  <c r="H34" i="3" s="1"/>
  <c r="Q20" i="3"/>
  <c r="Q19" i="3"/>
  <c r="Q18" i="3"/>
  <c r="Q17" i="3"/>
  <c r="Q16" i="3"/>
  <c r="Q15" i="3" l="1"/>
  <c r="Q33" i="3" s="1"/>
  <c r="Q34" i="3" s="1"/>
  <c r="K33" i="3"/>
  <c r="K34" i="3" s="1"/>
  <c r="AH26" i="3" l="1"/>
  <c r="I26" i="3" s="1"/>
  <c r="G26" i="3"/>
  <c r="G30" i="3"/>
  <c r="AH30" i="3"/>
  <c r="I30" i="3" s="1"/>
  <c r="G28" i="3"/>
  <c r="AH28" i="3"/>
  <c r="I28" i="3" s="1"/>
  <c r="G32" i="3"/>
  <c r="AH32" i="3"/>
  <c r="I32" i="3" s="1"/>
  <c r="AH27" i="3"/>
  <c r="I27" i="3" s="1"/>
  <c r="G27" i="3"/>
  <c r="G29" i="3"/>
  <c r="AH29" i="3"/>
  <c r="I29" i="3" s="1"/>
  <c r="G31" i="3"/>
  <c r="AH31" i="3"/>
  <c r="I31" i="3" s="1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14" i="3"/>
  <c r="AH14" i="3"/>
  <c r="I14" i="3" s="1"/>
  <c r="G21" i="3"/>
  <c r="AH21" i="3"/>
  <c r="I21" i="3" s="1"/>
  <c r="AH20" i="3"/>
  <c r="I20" i="3" s="1"/>
  <c r="G20" i="3"/>
  <c r="G19" i="3"/>
  <c r="AH19" i="3"/>
  <c r="I19" i="3" s="1"/>
  <c r="AH18" i="3"/>
  <c r="I18" i="3" s="1"/>
  <c r="G18" i="3"/>
  <c r="G17" i="3"/>
  <c r="AH17" i="3"/>
  <c r="I17" i="3" s="1"/>
  <c r="G16" i="3"/>
  <c r="AH16" i="3"/>
  <c r="I16" i="3" s="1"/>
  <c r="AJ33" i="3"/>
  <c r="AJ34" i="3" s="1"/>
  <c r="G15" i="3"/>
  <c r="AH15" i="3"/>
  <c r="G33" i="3" l="1"/>
  <c r="G34" i="3" s="1"/>
  <c r="I15" i="3"/>
  <c r="I33" i="3" s="1"/>
  <c r="I34" i="3" s="1"/>
  <c r="AH33" i="3"/>
  <c r="AH34" i="3" s="1"/>
  <c r="B33" i="3" l="1"/>
  <c r="B34" i="3" s="1"/>
  <c r="D25" i="3"/>
  <c r="D29" i="3"/>
  <c r="D32" i="3" l="1"/>
  <c r="D26" i="3"/>
  <c r="D28" i="3"/>
  <c r="D31" i="3"/>
  <c r="D23" i="3"/>
  <c r="D30" i="3"/>
  <c r="D22" i="3"/>
  <c r="D24" i="3"/>
  <c r="D27" i="3"/>
  <c r="D21" i="3"/>
  <c r="D17" i="3"/>
  <c r="C32" i="3" l="1"/>
  <c r="C23" i="3"/>
  <c r="C28" i="3"/>
  <c r="C30" i="3"/>
  <c r="C22" i="3"/>
  <c r="AI23" i="3"/>
  <c r="E23" i="3" s="1"/>
  <c r="C20" i="3"/>
  <c r="D20" i="3"/>
  <c r="D19" i="3"/>
  <c r="C19" i="3"/>
  <c r="C18" i="3"/>
  <c r="D18" i="3"/>
  <c r="C16" i="3"/>
  <c r="D16" i="3"/>
  <c r="AI15" i="3"/>
  <c r="AM33" i="3"/>
  <c r="AM34" i="3" s="1"/>
  <c r="D15" i="3"/>
  <c r="AI22" i="3" l="1"/>
  <c r="E22" i="3" s="1"/>
  <c r="AI16" i="3"/>
  <c r="E16" i="3" s="1"/>
  <c r="AI32" i="3"/>
  <c r="E32" i="3" s="1"/>
  <c r="AI28" i="3"/>
  <c r="E28" i="3" s="1"/>
  <c r="AI30" i="3"/>
  <c r="E30" i="3" s="1"/>
  <c r="C31" i="3"/>
  <c r="AI31" i="3"/>
  <c r="E31" i="3" s="1"/>
  <c r="C25" i="3"/>
  <c r="AI25" i="3"/>
  <c r="E25" i="3" s="1"/>
  <c r="C26" i="3"/>
  <c r="AI26" i="3"/>
  <c r="E26" i="3" s="1"/>
  <c r="C29" i="3"/>
  <c r="AI29" i="3"/>
  <c r="E29" i="3" s="1"/>
  <c r="C27" i="3"/>
  <c r="AI27" i="3"/>
  <c r="E27" i="3" s="1"/>
  <c r="C24" i="3"/>
  <c r="AI24" i="3"/>
  <c r="E24" i="3" s="1"/>
  <c r="C21" i="3"/>
  <c r="AI21" i="3"/>
  <c r="E21" i="3" s="1"/>
  <c r="AI18" i="3"/>
  <c r="E18" i="3" s="1"/>
  <c r="AI20" i="3"/>
  <c r="E20" i="3" s="1"/>
  <c r="D33" i="3"/>
  <c r="D34" i="3" s="1"/>
  <c r="AI19" i="3"/>
  <c r="E19" i="3" s="1"/>
  <c r="C17" i="3"/>
  <c r="AI17" i="3"/>
  <c r="E17" i="3" s="1"/>
  <c r="E15" i="3"/>
  <c r="AK33" i="3"/>
  <c r="AK34" i="3" s="1"/>
  <c r="C15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<sst xmlns="http://schemas.openxmlformats.org/spreadsheetml/2006/main" count="139" uniqueCount="106">
  <si>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</si>
  <si>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</si>
  <si>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</si>
  <si>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</si>
  <si>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</si>
  <si>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</si>
  <si>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</si>
  <si>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</si>
  <si>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</si>
  <si>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</si>
  <si>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</si>
  <si>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</si>
  <si>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</si>
  <si>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</si>
  <si>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</si>
  <si>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</si>
  <si>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</si>
  <si>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</si>
  <si>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</si>
  <si>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</si>
  <si>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</si>
  <si>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</si>
  <si>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</si>
  <si>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</si>
  <si>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</si>
  <si>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</si>
  <si>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</si>
  <si>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</si>
  <si>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</si>
  <si>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</si>
  <si>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</si>
  <si>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</si>
  <si>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</si>
  <si>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</si>
  <si>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</si>
  <si>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</si>
  <si>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</si>
  <si>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</si>
  <si>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</si>
  <si>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</si>
  <si>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</si>
  <si>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</si>
  <si>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</si>
  <si>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</si>
  <si>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</si>
  <si>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</si>
  <si>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</si>
  <si>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</si>
  <si>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</si>
  <si>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</si>
  <si>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</si>
  <si>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</si>
  <si>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</si>
  <si>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</si>
  <si>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</si>
  <si>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</si>
  <si>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</si>
  <si>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</si>
  <si>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</si>
  <si>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</si>
  <si>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</si>
  <si>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</si>
  <si>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</si>
  <si>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</si>
  <si>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</si>
  <si>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</si>
  <si>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</si>
  <si>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</si>
  <si>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</si>
  <si>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</si>
  <si>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</si>
  <si>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</si>
  <si>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</si>
  <si>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</si>
  <si>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</si>
  <si>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</si>
  <si>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</si>
  <si>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</si>
  <si>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</si>
  <si>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</si>
  <si>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</si>
  <si>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</si>
  <si>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</si>
  <si>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</si>
  <si>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</si>
  <si>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</si>
  <si>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</si>
  <si>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</si>
  <si>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</si>
  <si>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</si>
  <si>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</si>
  <si>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</si>
  <si>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</si>
  <si>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</si>
  <si>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</si>
  <si>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</si>
  <si>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</si>
  <si>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</si>
  <si>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</si>
  <si>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</si>
  <si>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</si>
  <si>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</si>
  <si>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</si>
  <si>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</si>
  <si>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DOSSA</t>
  </si>
  <si>
    <t>TAGBA et MONTCHO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</si>
</sst>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'05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'!$B$9:$B$32</c:f>
              <c:numCache>
                <c:formatCode>General</c:formatCode>
                <c:ptCount val="24"/>
                <c:pt idx="0">
                  <c:v>125.2</c:v>
                </c:pt>
                <c:pt idx="1">
                  <c:v>116.92999999999999</c:v>
                </c:pt>
                <c:pt idx="2">
                  <c:v>117.89</c:v>
                </c:pt>
                <c:pt idx="3">
                  <c:v>105.3</c:v>
                </c:pt>
                <c:pt idx="4">
                  <c:v>102.5</c:v>
                </c:pt>
                <c:pt idx="5">
                  <c:v>150.10000000000002</c:v>
                </c:pt>
                <c:pt idx="6">
                  <c:v>154.51</c:v>
                </c:pt>
                <c:pt idx="7">
                  <c:v>157.42000000000002</c:v>
                </c:pt>
                <c:pt idx="8">
                  <c:v>175.28</c:v>
                </c:pt>
                <c:pt idx="9">
                  <c:v>173.44</c:v>
                </c:pt>
                <c:pt idx="10">
                  <c:v>182.95999999999998</c:v>
                </c:pt>
                <c:pt idx="11">
                  <c:v>185.92000000000002</c:v>
                </c:pt>
                <c:pt idx="12">
                  <c:v>173.2</c:v>
                </c:pt>
                <c:pt idx="13">
                  <c:v>183.9</c:v>
                </c:pt>
                <c:pt idx="14">
                  <c:v>207.53</c:v>
                </c:pt>
                <c:pt idx="15">
                  <c:v>177.67000000000002</c:v>
                </c:pt>
                <c:pt idx="16">
                  <c:v>149.69</c:v>
                </c:pt>
                <c:pt idx="17">
                  <c:v>145.87</c:v>
                </c:pt>
                <c:pt idx="18">
                  <c:v>169.01</c:v>
                </c:pt>
                <c:pt idx="19">
                  <c:v>150.75</c:v>
                </c:pt>
                <c:pt idx="20">
                  <c:v>152.13999999999999</c:v>
                </c:pt>
                <c:pt idx="21">
                  <c:v>154.11000000000001</c:v>
                </c:pt>
                <c:pt idx="22">
                  <c:v>149.53</c:v>
                </c:pt>
                <c:pt idx="23">
                  <c:v>142.43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'05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'!$C$9:$C$32</c:f>
              <c:numCache>
                <c:formatCode>General</c:formatCode>
                <c:ptCount val="24"/>
                <c:pt idx="0">
                  <c:v>48.108462090157744</c:v>
                </c:pt>
                <c:pt idx="1">
                  <c:v>42.051231285050179</c:v>
                </c:pt>
                <c:pt idx="2">
                  <c:v>39.775633947830613</c:v>
                </c:pt>
                <c:pt idx="3">
                  <c:v>39.000146240787728</c:v>
                </c:pt>
                <c:pt idx="4">
                  <c:v>36.918729369253484</c:v>
                </c:pt>
                <c:pt idx="5">
                  <c:v>11.436888665622135</c:v>
                </c:pt>
                <c:pt idx="6">
                  <c:v>14.343318482101608</c:v>
                </c:pt>
                <c:pt idx="7">
                  <c:v>26.834712934996148</c:v>
                </c:pt>
                <c:pt idx="8">
                  <c:v>34.586872742568559</c:v>
                </c:pt>
                <c:pt idx="9">
                  <c:v>33.634095133993569</c:v>
                </c:pt>
                <c:pt idx="10">
                  <c:v>35.036162237037729</c:v>
                </c:pt>
                <c:pt idx="11">
                  <c:v>36.147696327679668</c:v>
                </c:pt>
                <c:pt idx="12">
                  <c:v>31.557411328876455</c:v>
                </c:pt>
                <c:pt idx="13">
                  <c:v>28.925922618681966</c:v>
                </c:pt>
                <c:pt idx="14">
                  <c:v>37.627141761726179</c:v>
                </c:pt>
                <c:pt idx="15">
                  <c:v>32.840739401967738</c:v>
                </c:pt>
                <c:pt idx="16">
                  <c:v>19.329229684917749</c:v>
                </c:pt>
                <c:pt idx="17">
                  <c:v>15.633933018988699</c:v>
                </c:pt>
                <c:pt idx="18">
                  <c:v>21.745954988604765</c:v>
                </c:pt>
                <c:pt idx="19">
                  <c:v>17.406298724311441</c:v>
                </c:pt>
                <c:pt idx="20">
                  <c:v>21.185032456474673</c:v>
                </c:pt>
                <c:pt idx="21">
                  <c:v>18.741805555727169</c:v>
                </c:pt>
                <c:pt idx="22">
                  <c:v>18.610099673737807</c:v>
                </c:pt>
                <c:pt idx="23">
                  <c:v>12.759877855164987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'05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'!$D$9:$D$32</c:f>
              <c:numCache>
                <c:formatCode>0.00</c:formatCode>
                <c:ptCount val="24"/>
                <c:pt idx="0">
                  <c:v>87.520643821597673</c:v>
                </c:pt>
                <c:pt idx="1">
                  <c:v>85.528490600478207</c:v>
                </c:pt>
                <c:pt idx="2">
                  <c:v>88.735251145717811</c:v>
                </c:pt>
                <c:pt idx="3">
                  <c:v>77.253620508833279</c:v>
                </c:pt>
                <c:pt idx="4">
                  <c:v>76.631065760113358</c:v>
                </c:pt>
                <c:pt idx="5">
                  <c:v>150.09113801783582</c:v>
                </c:pt>
                <c:pt idx="6">
                  <c:v>151.51771842548513</c:v>
                </c:pt>
                <c:pt idx="7">
                  <c:v>140.8147737348761</c:v>
                </c:pt>
                <c:pt idx="8">
                  <c:v>150.45953881602219</c:v>
                </c:pt>
                <c:pt idx="9">
                  <c:v>149.44100838911334</c:v>
                </c:pt>
                <c:pt idx="10">
                  <c:v>157.54354266840562</c:v>
                </c:pt>
                <c:pt idx="11">
                  <c:v>159.47643911796922</c:v>
                </c:pt>
                <c:pt idx="12">
                  <c:v>151.58386186960331</c:v>
                </c:pt>
                <c:pt idx="13">
                  <c:v>164.5527841648636</c:v>
                </c:pt>
                <c:pt idx="14">
                  <c:v>178.83173946119109</c:v>
                </c:pt>
                <c:pt idx="15">
                  <c:v>158.5757576555518</c:v>
                </c:pt>
                <c:pt idx="16">
                  <c:v>144.10503741732708</c:v>
                </c:pt>
                <c:pt idx="17">
                  <c:v>144.47286200132626</c:v>
                </c:pt>
                <c:pt idx="18">
                  <c:v>160.96905989603894</c:v>
                </c:pt>
                <c:pt idx="19">
                  <c:v>147.11731313195867</c:v>
                </c:pt>
                <c:pt idx="20">
                  <c:v>144.72661948690111</c:v>
                </c:pt>
                <c:pt idx="21">
                  <c:v>148.91080723203285</c:v>
                </c:pt>
                <c:pt idx="22">
                  <c:v>144.63250682872786</c:v>
                </c:pt>
                <c:pt idx="23">
                  <c:v>143.60599919480114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'05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'!$E$9:$E$32</c:f>
              <c:numCache>
                <c:formatCode>0.00</c:formatCode>
                <c:ptCount val="24"/>
                <c:pt idx="0">
                  <c:v>-10.429105911755459</c:v>
                </c:pt>
                <c:pt idx="1">
                  <c:v>-10.649721885528423</c:v>
                </c:pt>
                <c:pt idx="2">
                  <c:v>-10.620885093548383</c:v>
                </c:pt>
                <c:pt idx="3">
                  <c:v>-10.953766749620955</c:v>
                </c:pt>
                <c:pt idx="4">
                  <c:v>-11.049795129366872</c:v>
                </c:pt>
                <c:pt idx="5">
                  <c:v>-11.428026683457903</c:v>
                </c:pt>
                <c:pt idx="6">
                  <c:v>-11.351036907586762</c:v>
                </c:pt>
                <c:pt idx="7">
                  <c:v>-10.229486669872232</c:v>
                </c:pt>
                <c:pt idx="8">
                  <c:v>-9.7664115585907201</c:v>
                </c:pt>
                <c:pt idx="9">
                  <c:v>-9.635103523106908</c:v>
                </c:pt>
                <c:pt idx="10">
                  <c:v>-9.6197049054433581</c:v>
                </c:pt>
                <c:pt idx="11">
                  <c:v>-9.7041354456489142</c:v>
                </c:pt>
                <c:pt idx="12">
                  <c:v>-9.9412731984798182</c:v>
                </c:pt>
                <c:pt idx="13">
                  <c:v>-9.5787067835455826</c:v>
                </c:pt>
                <c:pt idx="14">
                  <c:v>-8.9288812229172816</c:v>
                </c:pt>
                <c:pt idx="15">
                  <c:v>-13.746497057519514</c:v>
                </c:pt>
                <c:pt idx="16">
                  <c:v>-13.744267102244821</c:v>
                </c:pt>
                <c:pt idx="17">
                  <c:v>-14.236795020314938</c:v>
                </c:pt>
                <c:pt idx="18">
                  <c:v>-13.705014884643711</c:v>
                </c:pt>
                <c:pt idx="19">
                  <c:v>-13.773611856270103</c:v>
                </c:pt>
                <c:pt idx="20">
                  <c:v>-13.771651943375824</c:v>
                </c:pt>
                <c:pt idx="21">
                  <c:v>-13.542612787760008</c:v>
                </c:pt>
                <c:pt idx="22">
                  <c:v>-13.712606502465677</c:v>
                </c:pt>
                <c:pt idx="23">
                  <c:v>-13.935877049966114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'05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'!$Q$9:$Q$32</c:f>
              <c:numCache>
                <c:formatCode>0.00</c:formatCode>
                <c:ptCount val="24"/>
                <c:pt idx="0">
                  <c:v>20.11</c:v>
                </c:pt>
                <c:pt idx="1">
                  <c:v>20.11</c:v>
                </c:pt>
                <c:pt idx="2">
                  <c:v>20.11</c:v>
                </c:pt>
                <c:pt idx="3">
                  <c:v>20.11</c:v>
                </c:pt>
                <c:pt idx="4">
                  <c:v>20.11</c:v>
                </c:pt>
                <c:pt idx="5">
                  <c:v>20.11</c:v>
                </c:pt>
                <c:pt idx="6">
                  <c:v>20.11</c:v>
                </c:pt>
                <c:pt idx="7">
                  <c:v>20.11</c:v>
                </c:pt>
                <c:pt idx="8">
                  <c:v>20.11</c:v>
                </c:pt>
                <c:pt idx="9">
                  <c:v>20.11</c:v>
                </c:pt>
                <c:pt idx="10">
                  <c:v>20.11</c:v>
                </c:pt>
                <c:pt idx="11">
                  <c:v>20.09</c:v>
                </c:pt>
                <c:pt idx="12">
                  <c:v>20.09</c:v>
                </c:pt>
                <c:pt idx="13">
                  <c:v>20.09</c:v>
                </c:pt>
                <c:pt idx="14">
                  <c:v>20.09</c:v>
                </c:pt>
                <c:pt idx="15">
                  <c:v>24.15</c:v>
                </c:pt>
                <c:pt idx="16">
                  <c:v>23.83</c:v>
                </c:pt>
                <c:pt idx="17">
                  <c:v>24.1</c:v>
                </c:pt>
                <c:pt idx="18">
                  <c:v>24.1</c:v>
                </c:pt>
                <c:pt idx="19">
                  <c:v>24.1</c:v>
                </c:pt>
                <c:pt idx="20">
                  <c:v>24.1</c:v>
                </c:pt>
                <c:pt idx="21">
                  <c:v>23.89</c:v>
                </c:pt>
                <c:pt idx="22">
                  <c:v>23.92</c:v>
                </c:pt>
                <c:pt idx="23">
                  <c:v>23.94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'05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'!$AE$9:$AE$32</c:f>
              <c:numCache>
                <c:formatCode>0.00</c:formatCode>
                <c:ptCount val="24"/>
                <c:pt idx="0">
                  <c:v>89.48</c:v>
                </c:pt>
                <c:pt idx="1">
                  <c:v>89.7</c:v>
                </c:pt>
                <c:pt idx="2">
                  <c:v>89.9</c:v>
                </c:pt>
                <c:pt idx="3">
                  <c:v>89.25</c:v>
                </c:pt>
                <c:pt idx="4">
                  <c:v>89.01</c:v>
                </c:pt>
                <c:pt idx="5">
                  <c:v>90.83</c:v>
                </c:pt>
                <c:pt idx="6">
                  <c:v>90.05</c:v>
                </c:pt>
                <c:pt idx="7">
                  <c:v>90.77</c:v>
                </c:pt>
                <c:pt idx="8">
                  <c:v>81.63</c:v>
                </c:pt>
                <c:pt idx="9">
                  <c:v>91.95</c:v>
                </c:pt>
                <c:pt idx="10">
                  <c:v>94.43</c:v>
                </c:pt>
                <c:pt idx="11">
                  <c:v>88.6</c:v>
                </c:pt>
                <c:pt idx="12">
                  <c:v>93.03</c:v>
                </c:pt>
                <c:pt idx="13">
                  <c:v>95.31</c:v>
                </c:pt>
                <c:pt idx="14">
                  <c:v>94.89</c:v>
                </c:pt>
                <c:pt idx="15">
                  <c:v>93.46</c:v>
                </c:pt>
                <c:pt idx="16">
                  <c:v>110.72</c:v>
                </c:pt>
                <c:pt idx="17">
                  <c:v>106.74</c:v>
                </c:pt>
                <c:pt idx="18">
                  <c:v>107.21</c:v>
                </c:pt>
                <c:pt idx="19">
                  <c:v>107.5</c:v>
                </c:pt>
                <c:pt idx="20">
                  <c:v>106.1</c:v>
                </c:pt>
                <c:pt idx="21">
                  <c:v>104.99</c:v>
                </c:pt>
                <c:pt idx="22">
                  <c:v>105.11</c:v>
                </c:pt>
                <c:pt idx="23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'05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'!$AK$9:$AK$32</c:f>
              <c:numCache>
                <c:formatCode>0.00</c:formatCode>
                <c:ptCount val="24"/>
                <c:pt idx="0">
                  <c:v>137.58846209015775</c:v>
                </c:pt>
                <c:pt idx="1">
                  <c:v>131.75123128505018</c:v>
                </c:pt>
                <c:pt idx="2">
                  <c:v>129.67563394783062</c:v>
                </c:pt>
                <c:pt idx="3">
                  <c:v>128.25014624078773</c:v>
                </c:pt>
                <c:pt idx="4">
                  <c:v>125.92872936925349</c:v>
                </c:pt>
                <c:pt idx="5">
                  <c:v>102.26688866562213</c:v>
                </c:pt>
                <c:pt idx="6">
                  <c:v>104.39331848210161</c:v>
                </c:pt>
                <c:pt idx="7">
                  <c:v>117.60471293499614</c:v>
                </c:pt>
                <c:pt idx="8">
                  <c:v>116.21687274256855</c:v>
                </c:pt>
                <c:pt idx="9">
                  <c:v>125.58409513399357</c:v>
                </c:pt>
                <c:pt idx="10">
                  <c:v>129.46616223703774</c:v>
                </c:pt>
                <c:pt idx="11">
                  <c:v>124.74769632767966</c:v>
                </c:pt>
                <c:pt idx="12">
                  <c:v>124.58741132887646</c:v>
                </c:pt>
                <c:pt idx="13">
                  <c:v>124.23592261868197</c:v>
                </c:pt>
                <c:pt idx="14">
                  <c:v>132.51714176172618</c:v>
                </c:pt>
                <c:pt idx="15">
                  <c:v>126.30073940196773</c:v>
                </c:pt>
                <c:pt idx="16">
                  <c:v>130.04922968491775</c:v>
                </c:pt>
                <c:pt idx="17">
                  <c:v>122.37393301898869</c:v>
                </c:pt>
                <c:pt idx="18">
                  <c:v>128.95595498860476</c:v>
                </c:pt>
                <c:pt idx="19">
                  <c:v>124.90629872431144</c:v>
                </c:pt>
                <c:pt idx="20">
                  <c:v>127.28503245647467</c:v>
                </c:pt>
                <c:pt idx="21">
                  <c:v>123.73180555572716</c:v>
                </c:pt>
                <c:pt idx="22">
                  <c:v>123.72009967373781</c:v>
                </c:pt>
                <c:pt idx="23">
                  <c:v>117.95987785516499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'05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'!$AM$9:$AM$32</c:f>
              <c:numCache>
                <c:formatCode>0.00</c:formatCode>
                <c:ptCount val="24"/>
                <c:pt idx="0">
                  <c:v>178.68064382159767</c:v>
                </c:pt>
                <c:pt idx="1">
                  <c:v>176.85849060047821</c:v>
                </c:pt>
                <c:pt idx="2">
                  <c:v>179.93525114571781</c:v>
                </c:pt>
                <c:pt idx="3">
                  <c:v>169.80362050883329</c:v>
                </c:pt>
                <c:pt idx="4">
                  <c:v>168.79106576011336</c:v>
                </c:pt>
                <c:pt idx="5">
                  <c:v>179.32113801783581</c:v>
                </c:pt>
                <c:pt idx="6">
                  <c:v>179.86771842548512</c:v>
                </c:pt>
                <c:pt idx="7">
                  <c:v>205.5947737348761</c:v>
                </c:pt>
                <c:pt idx="8">
                  <c:v>223.05953881602218</c:v>
                </c:pt>
                <c:pt idx="9">
                  <c:v>218.25100838911334</c:v>
                </c:pt>
                <c:pt idx="10">
                  <c:v>214.90354266840563</c:v>
                </c:pt>
                <c:pt idx="11">
                  <c:v>215.99643911796923</c:v>
                </c:pt>
                <c:pt idx="12">
                  <c:v>207.92386186960331</c:v>
                </c:pt>
                <c:pt idx="13">
                  <c:v>220.8627841648636</c:v>
                </c:pt>
                <c:pt idx="14">
                  <c:v>235.14173946119109</c:v>
                </c:pt>
                <c:pt idx="15">
                  <c:v>215.05575765555179</c:v>
                </c:pt>
                <c:pt idx="16">
                  <c:v>200.27503741732707</c:v>
                </c:pt>
                <c:pt idx="17">
                  <c:v>200.69286200132626</c:v>
                </c:pt>
                <c:pt idx="18">
                  <c:v>217.95905989603895</c:v>
                </c:pt>
                <c:pt idx="19">
                  <c:v>219.62731313195866</c:v>
                </c:pt>
                <c:pt idx="20">
                  <c:v>217.31661948690112</c:v>
                </c:pt>
                <c:pt idx="21">
                  <c:v>221.53080723203286</c:v>
                </c:pt>
                <c:pt idx="22">
                  <c:v>216.68250682872787</c:v>
                </c:pt>
                <c:pt idx="23">
                  <c:v>215.38599919480114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'05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'!$F$9:$F$32</c:f>
              <c:numCache>
                <c:formatCode>General</c:formatCode>
                <c:ptCount val="24"/>
                <c:pt idx="0">
                  <c:v>147.30000000000001</c:v>
                </c:pt>
                <c:pt idx="1">
                  <c:v>144.72</c:v>
                </c:pt>
                <c:pt idx="2">
                  <c:v>140.22</c:v>
                </c:pt>
                <c:pt idx="3">
                  <c:v>136.9</c:v>
                </c:pt>
                <c:pt idx="4">
                  <c:v>140.37</c:v>
                </c:pt>
                <c:pt idx="5">
                  <c:v>138.04</c:v>
                </c:pt>
                <c:pt idx="6">
                  <c:v>132.25</c:v>
                </c:pt>
                <c:pt idx="7">
                  <c:v>99.53</c:v>
                </c:pt>
                <c:pt idx="8">
                  <c:v>115.07</c:v>
                </c:pt>
                <c:pt idx="9">
                  <c:v>125.13</c:v>
                </c:pt>
                <c:pt idx="10">
                  <c:v>117.35</c:v>
                </c:pt>
                <c:pt idx="11">
                  <c:v>112.65</c:v>
                </c:pt>
                <c:pt idx="12">
                  <c:v>119.43</c:v>
                </c:pt>
                <c:pt idx="13">
                  <c:v>124.14</c:v>
                </c:pt>
                <c:pt idx="14">
                  <c:v>147.71</c:v>
                </c:pt>
                <c:pt idx="15">
                  <c:v>156.69999999999999</c:v>
                </c:pt>
                <c:pt idx="16">
                  <c:v>169.21</c:v>
                </c:pt>
                <c:pt idx="17">
                  <c:v>172.97</c:v>
                </c:pt>
                <c:pt idx="18">
                  <c:v>189.29</c:v>
                </c:pt>
                <c:pt idx="19">
                  <c:v>191.81</c:v>
                </c:pt>
                <c:pt idx="20">
                  <c:v>194.73</c:v>
                </c:pt>
                <c:pt idx="21">
                  <c:v>192.72</c:v>
                </c:pt>
                <c:pt idx="22">
                  <c:v>177.02</c:v>
                </c:pt>
                <c:pt idx="23">
                  <c:v>177.11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'05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'!$G$9:$G$32</c:f>
              <c:numCache>
                <c:formatCode>0.00</c:formatCode>
                <c:ptCount val="24"/>
                <c:pt idx="0">
                  <c:v>72.50594000000001</c:v>
                </c:pt>
                <c:pt idx="1">
                  <c:v>70.783960000000022</c:v>
                </c:pt>
                <c:pt idx="2">
                  <c:v>68.321239999999989</c:v>
                </c:pt>
                <c:pt idx="3">
                  <c:v>66.733940000000004</c:v>
                </c:pt>
                <c:pt idx="4">
                  <c:v>70.24524000000001</c:v>
                </c:pt>
                <c:pt idx="5">
                  <c:v>86.178219999999996</c:v>
                </c:pt>
                <c:pt idx="6">
                  <c:v>89.737279999999998</c:v>
                </c:pt>
                <c:pt idx="7">
                  <c:v>97.807539999999975</c:v>
                </c:pt>
                <c:pt idx="8">
                  <c:v>106.46365999999999</c:v>
                </c:pt>
                <c:pt idx="9">
                  <c:v>98.756400000000028</c:v>
                </c:pt>
                <c:pt idx="10">
                  <c:v>109.11638000000001</c:v>
                </c:pt>
                <c:pt idx="11">
                  <c:v>94.442599999999999</c:v>
                </c:pt>
                <c:pt idx="12">
                  <c:v>93.539239999999992</c:v>
                </c:pt>
                <c:pt idx="13">
                  <c:v>98.831880000000012</c:v>
                </c:pt>
                <c:pt idx="14">
                  <c:v>117.71651999999999</c:v>
                </c:pt>
                <c:pt idx="15">
                  <c:v>111.00912</c:v>
                </c:pt>
                <c:pt idx="16">
                  <c:v>106.89993999999999</c:v>
                </c:pt>
                <c:pt idx="17">
                  <c:v>112.29515260185912</c:v>
                </c:pt>
                <c:pt idx="18">
                  <c:v>131.54224810890838</c:v>
                </c:pt>
                <c:pt idx="19">
                  <c:v>130.88059002323419</c:v>
                </c:pt>
                <c:pt idx="20">
                  <c:v>133.51591690315814</c:v>
                </c:pt>
                <c:pt idx="21">
                  <c:v>132.6881137465592</c:v>
                </c:pt>
                <c:pt idx="22">
                  <c:v>118.79013539446218</c:v>
                </c:pt>
                <c:pt idx="23">
                  <c:v>114.7920763789201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'05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'!$H$9:$H$32</c:f>
              <c:numCache>
                <c:formatCode>0.00</c:formatCode>
                <c:ptCount val="24"/>
                <c:pt idx="0">
                  <c:v>69.196660000000008</c:v>
                </c:pt>
                <c:pt idx="1">
                  <c:v>68.436679999999981</c:v>
                </c:pt>
                <c:pt idx="2">
                  <c:v>66.570400000000006</c:v>
                </c:pt>
                <c:pt idx="3">
                  <c:v>64.963859999999997</c:v>
                </c:pt>
                <c:pt idx="4">
                  <c:v>64.790700000000001</c:v>
                </c:pt>
                <c:pt idx="5">
                  <c:v>46.575979999999994</c:v>
                </c:pt>
                <c:pt idx="6">
                  <c:v>37.212099999999992</c:v>
                </c:pt>
                <c:pt idx="7">
                  <c:v>-2.9564799999999938</c:v>
                </c:pt>
                <c:pt idx="8">
                  <c:v>2.9078600000000101</c:v>
                </c:pt>
                <c:pt idx="9">
                  <c:v>20.225580000000008</c:v>
                </c:pt>
                <c:pt idx="10">
                  <c:v>2.0244199999999921</c:v>
                </c:pt>
                <c:pt idx="11">
                  <c:v>12.51576</c:v>
                </c:pt>
                <c:pt idx="12">
                  <c:v>19.974919999999994</c:v>
                </c:pt>
                <c:pt idx="13">
                  <c:v>19.017220000000002</c:v>
                </c:pt>
                <c:pt idx="14">
                  <c:v>23.435059999999982</c:v>
                </c:pt>
                <c:pt idx="15">
                  <c:v>39.211119999999994</c:v>
                </c:pt>
                <c:pt idx="16">
                  <c:v>55.627760000000002</c:v>
                </c:pt>
                <c:pt idx="17">
                  <c:v>54.08905628578497</c:v>
                </c:pt>
                <c:pt idx="18">
                  <c:v>50.392810670393594</c:v>
                </c:pt>
                <c:pt idx="19">
                  <c:v>53.478710647666531</c:v>
                </c:pt>
                <c:pt idx="20">
                  <c:v>53.652425898310319</c:v>
                </c:pt>
                <c:pt idx="21">
                  <c:v>52.546607595250933</c:v>
                </c:pt>
                <c:pt idx="22">
                  <c:v>51.341173404305565</c:v>
                </c:pt>
                <c:pt idx="23">
                  <c:v>55.425812498093784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'05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'!$I$9:$I$32</c:f>
              <c:numCache>
                <c:formatCode>0.00</c:formatCode>
                <c:ptCount val="24"/>
                <c:pt idx="0">
                  <c:v>5.5973999999999862</c:v>
                </c:pt>
                <c:pt idx="1">
                  <c:v>5.4993599999999887</c:v>
                </c:pt>
                <c:pt idx="2">
                  <c:v>5.3283599999999964</c:v>
                </c:pt>
                <c:pt idx="3">
                  <c:v>5.2021999999999977</c:v>
                </c:pt>
                <c:pt idx="4">
                  <c:v>5.3340599999999867</c:v>
                </c:pt>
                <c:pt idx="5">
                  <c:v>5.2857999999999876</c:v>
                </c:pt>
                <c:pt idx="6">
                  <c:v>5.3006200000000021</c:v>
                </c:pt>
                <c:pt idx="7">
                  <c:v>4.6789400000000327</c:v>
                </c:pt>
                <c:pt idx="8">
                  <c:v>5.6984799999999538</c:v>
                </c:pt>
                <c:pt idx="9">
                  <c:v>6.148019999999967</c:v>
                </c:pt>
                <c:pt idx="10">
                  <c:v>6.2091999999999743</c:v>
                </c:pt>
                <c:pt idx="11">
                  <c:v>5.6916399999999996</c:v>
                </c:pt>
                <c:pt idx="12">
                  <c:v>5.9158400000000242</c:v>
                </c:pt>
                <c:pt idx="13">
                  <c:v>6.290899999999958</c:v>
                </c:pt>
                <c:pt idx="14">
                  <c:v>6.5584200000000337</c:v>
                </c:pt>
                <c:pt idx="15">
                  <c:v>6.4797599999999917</c:v>
                </c:pt>
                <c:pt idx="16">
                  <c:v>6.6822999999999908</c:v>
                </c:pt>
                <c:pt idx="17">
                  <c:v>6.5857911123558992</c:v>
                </c:pt>
                <c:pt idx="18">
                  <c:v>7.3549412206980023</c:v>
                </c:pt>
                <c:pt idx="19">
                  <c:v>7.4506993290992725</c:v>
                </c:pt>
                <c:pt idx="20">
                  <c:v>7.5616571985315133</c:v>
                </c:pt>
                <c:pt idx="21">
                  <c:v>7.4852786581898485</c:v>
                </c:pt>
                <c:pt idx="22">
                  <c:v>6.8886912012322554</c:v>
                </c:pt>
                <c:pt idx="23">
                  <c:v>6.8921111229861296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'05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4</c:v>
                </c:pt>
                <c:pt idx="7">
                  <c:v>10.1</c:v>
                </c:pt>
                <c:pt idx="8">
                  <c:v>14.2</c:v>
                </c:pt>
                <c:pt idx="9">
                  <c:v>18.8</c:v>
                </c:pt>
                <c:pt idx="10">
                  <c:v>9.1999999999999993</c:v>
                </c:pt>
                <c:pt idx="11">
                  <c:v>18.399999999999999</c:v>
                </c:pt>
                <c:pt idx="12">
                  <c:v>12.3</c:v>
                </c:pt>
                <c:pt idx="13">
                  <c:v>7.7</c:v>
                </c:pt>
                <c:pt idx="14">
                  <c:v>4.9000000000000004</c:v>
                </c:pt>
                <c:pt idx="15">
                  <c:v>4.2</c:v>
                </c:pt>
                <c:pt idx="16">
                  <c:v>1.2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'05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'05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'05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'05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'05 MAI 23 '!$AJ$9:$AJ$32</c:f>
              <c:numCache>
                <c:formatCode>0.00</c:formatCode>
                <c:ptCount val="24"/>
                <c:pt idx="0">
                  <c:v>72.50594000000001</c:v>
                </c:pt>
                <c:pt idx="1">
                  <c:v>70.783960000000022</c:v>
                </c:pt>
                <c:pt idx="2">
                  <c:v>68.321239999999989</c:v>
                </c:pt>
                <c:pt idx="3">
                  <c:v>66.733940000000004</c:v>
                </c:pt>
                <c:pt idx="4">
                  <c:v>70.24524000000001</c:v>
                </c:pt>
                <c:pt idx="5">
                  <c:v>86.878219999999999</c:v>
                </c:pt>
                <c:pt idx="6">
                  <c:v>93.737279999999998</c:v>
                </c:pt>
                <c:pt idx="7">
                  <c:v>107.90753999999997</c:v>
                </c:pt>
                <c:pt idx="8">
                  <c:v>120.66365999999999</c:v>
                </c:pt>
                <c:pt idx="9">
                  <c:v>117.55640000000002</c:v>
                </c:pt>
                <c:pt idx="10">
                  <c:v>118.31638000000001</c:v>
                </c:pt>
                <c:pt idx="11">
                  <c:v>112.8426</c:v>
                </c:pt>
                <c:pt idx="12">
                  <c:v>105.83923999999999</c:v>
                </c:pt>
                <c:pt idx="13">
                  <c:v>106.53188000000002</c:v>
                </c:pt>
                <c:pt idx="14">
                  <c:v>122.61651999999999</c:v>
                </c:pt>
                <c:pt idx="15">
                  <c:v>115.20912</c:v>
                </c:pt>
                <c:pt idx="16">
                  <c:v>108.09993999999999</c:v>
                </c:pt>
                <c:pt idx="17">
                  <c:v>112.29515260185912</c:v>
                </c:pt>
                <c:pt idx="18">
                  <c:v>131.54224810890838</c:v>
                </c:pt>
                <c:pt idx="19">
                  <c:v>130.88059002323419</c:v>
                </c:pt>
                <c:pt idx="20">
                  <c:v>133.51591690315814</c:v>
                </c:pt>
                <c:pt idx="21">
                  <c:v>132.6881137465592</c:v>
                </c:pt>
                <c:pt idx="22">
                  <c:v>118.79013539446218</c:v>
                </c:pt>
                <c:pt idx="23">
                  <c:v>114.7920763789201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'05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'05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'05 MAI 23 '!$AL$9:$AL$32</c:f>
              <c:numCache>
                <c:formatCode>0.00</c:formatCode>
                <c:ptCount val="24"/>
                <c:pt idx="0">
                  <c:v>69.196660000000008</c:v>
                </c:pt>
                <c:pt idx="1">
                  <c:v>68.436679999999981</c:v>
                </c:pt>
                <c:pt idx="2">
                  <c:v>66.570400000000006</c:v>
                </c:pt>
                <c:pt idx="3">
                  <c:v>64.963859999999997</c:v>
                </c:pt>
                <c:pt idx="4">
                  <c:v>64.790700000000001</c:v>
                </c:pt>
                <c:pt idx="5">
                  <c:v>46.935979999999994</c:v>
                </c:pt>
                <c:pt idx="6">
                  <c:v>40.452099999999994</c:v>
                </c:pt>
                <c:pt idx="7">
                  <c:v>10.543520000000006</c:v>
                </c:pt>
                <c:pt idx="8">
                  <c:v>23.597860000000011</c:v>
                </c:pt>
                <c:pt idx="9">
                  <c:v>38.085580000000007</c:v>
                </c:pt>
                <c:pt idx="10">
                  <c:v>38.874419999999994</c:v>
                </c:pt>
                <c:pt idx="11">
                  <c:v>31.245759999999997</c:v>
                </c:pt>
                <c:pt idx="12">
                  <c:v>43.924919999999993</c:v>
                </c:pt>
                <c:pt idx="13">
                  <c:v>52.727219999999996</c:v>
                </c:pt>
                <c:pt idx="14">
                  <c:v>43.415059999999983</c:v>
                </c:pt>
                <c:pt idx="15">
                  <c:v>48.831119999999991</c:v>
                </c:pt>
                <c:pt idx="16">
                  <c:v>61.06776</c:v>
                </c:pt>
                <c:pt idx="17">
                  <c:v>54.08905628578497</c:v>
                </c:pt>
                <c:pt idx="18">
                  <c:v>50.392810670393594</c:v>
                </c:pt>
                <c:pt idx="19">
                  <c:v>53.478710647666531</c:v>
                </c:pt>
                <c:pt idx="20">
                  <c:v>53.652425898310319</c:v>
                </c:pt>
                <c:pt idx="21">
                  <c:v>52.546607595250933</c:v>
                </c:pt>
                <c:pt idx="22">
                  <c:v>51.341173404305565</c:v>
                </c:pt>
                <c:pt idx="23">
                  <c:v>55.425812498093784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Q39" sqref="AQ39:AS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101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45051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89</v>
      </c>
      <c r="AG4" s="173"/>
      <c r="AH4" s="173"/>
      <c r="AI4" s="173"/>
      <c r="AJ4" s="148" t="s">
        <v>102</v>
      </c>
      <c r="AK4" s="149"/>
      <c r="AL4" s="148" t="s">
        <v>103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90</v>
      </c>
      <c r="S6" s="158"/>
      <c r="T6" s="158"/>
      <c r="U6" s="158"/>
      <c r="V6" s="158"/>
      <c r="W6" s="158"/>
      <c r="X6" s="158"/>
      <c r="Y6" s="158"/>
      <c r="Z6" s="157" t="s">
        <v>91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88</v>
      </c>
      <c r="Y7" s="156"/>
      <c r="Z7" s="179" t="s">
        <v>3</v>
      </c>
      <c r="AA7" s="180"/>
      <c r="AB7" s="180"/>
      <c r="AC7" s="155"/>
      <c r="AD7" s="208" t="s">
        <v>88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125.2</v>
      </c>
      <c r="C9" s="51">
        <f t="shared" ref="C9:C32" si="0">AK9-AE9</f>
        <v>48.108462090157744</v>
      </c>
      <c r="D9" s="52">
        <f t="shared" ref="D9:D32" si="1">AM9-Y9</f>
        <v>87.520643821597673</v>
      </c>
      <c r="E9" s="59">
        <f t="shared" ref="E9:E32" si="2">(AG9+AI9)-Q9</f>
        <v>-10.429105911755459</v>
      </c>
      <c r="F9" s="76">
        <v>147.30000000000001</v>
      </c>
      <c r="G9" s="52">
        <f t="shared" ref="G9:G32" si="3">AJ9-AD9</f>
        <v>72.50594000000001</v>
      </c>
      <c r="H9" s="52">
        <f t="shared" ref="H9:H32" si="4">AL9-X9</f>
        <v>69.196660000000008</v>
      </c>
      <c r="I9" s="53">
        <f t="shared" ref="I9:I32" si="5">(AH9+AF9)-P9</f>
        <v>5.5973999999999862</v>
      </c>
      <c r="J9" s="58">
        <v>0</v>
      </c>
      <c r="K9" s="84">
        <v>20.11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20.11</v>
      </c>
      <c r="R9" s="91">
        <v>0</v>
      </c>
      <c r="S9" s="84">
        <v>0</v>
      </c>
      <c r="T9" s="84">
        <v>0</v>
      </c>
      <c r="U9" s="84">
        <v>27.51</v>
      </c>
      <c r="V9" s="68">
        <v>0</v>
      </c>
      <c r="W9" s="90">
        <v>63.65</v>
      </c>
      <c r="X9" s="94">
        <f>R9+T9+V9</f>
        <v>0</v>
      </c>
      <c r="Y9" s="95">
        <f>S9+U9+W9</f>
        <v>91.16</v>
      </c>
      <c r="Z9" s="91">
        <v>0</v>
      </c>
      <c r="AA9" s="84">
        <v>0</v>
      </c>
      <c r="AB9" s="84">
        <v>0</v>
      </c>
      <c r="AC9" s="84">
        <v>89.48</v>
      </c>
      <c r="AD9" s="96">
        <f>Z9+AB9</f>
        <v>0</v>
      </c>
      <c r="AE9" s="52">
        <f>AA9+AC9</f>
        <v>89.48</v>
      </c>
      <c r="AF9" s="116">
        <v>0.16816774193548387</v>
      </c>
      <c r="AG9" s="117">
        <v>0.40109771505376335</v>
      </c>
      <c r="AH9" s="54">
        <f t="shared" ref="AH9:AH32" si="6">(F9+P9+X9+AD9)-(AJ9+AL9+AF9)</f>
        <v>5.429232258064502</v>
      </c>
      <c r="AI9" s="63">
        <f t="shared" ref="AI9:AI32" si="7">(B9+Q9+Y9+AE9)-(AM9+AK9+AG9)</f>
        <v>9.2797963731907771</v>
      </c>
      <c r="AJ9" s="64">
        <v>72.50594000000001</v>
      </c>
      <c r="AK9" s="61">
        <v>137.58846209015775</v>
      </c>
      <c r="AL9" s="66">
        <v>69.196660000000008</v>
      </c>
      <c r="AM9" s="61">
        <v>178.68064382159767</v>
      </c>
      <c r="AS9" s="121"/>
      <c r="BA9" s="42"/>
      <c r="BB9" s="42"/>
    </row>
    <row r="10" spans="1:54" ht="15.75" x14ac:dyDescent="0.25">
      <c r="A10" s="25">
        <v>2</v>
      </c>
      <c r="B10" s="69">
        <v>116.92999999999999</v>
      </c>
      <c r="C10" s="51">
        <f t="shared" si="0"/>
        <v>42.051231285050179</v>
      </c>
      <c r="D10" s="52">
        <f t="shared" si="1"/>
        <v>85.528490600478207</v>
      </c>
      <c r="E10" s="59">
        <f t="shared" si="2"/>
        <v>-10.649721885528423</v>
      </c>
      <c r="F10" s="68">
        <v>144.72</v>
      </c>
      <c r="G10" s="52">
        <f t="shared" si="3"/>
        <v>70.783960000000022</v>
      </c>
      <c r="H10" s="52">
        <f t="shared" si="4"/>
        <v>68.436679999999981</v>
      </c>
      <c r="I10" s="53">
        <f t="shared" si="5"/>
        <v>5.4993599999999887</v>
      </c>
      <c r="J10" s="58">
        <v>0</v>
      </c>
      <c r="K10" s="81">
        <v>20.11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20.11</v>
      </c>
      <c r="R10" s="91">
        <v>0</v>
      </c>
      <c r="S10" s="84">
        <v>0</v>
      </c>
      <c r="T10" s="84">
        <v>0</v>
      </c>
      <c r="U10" s="84">
        <v>27.51</v>
      </c>
      <c r="V10" s="84">
        <v>0</v>
      </c>
      <c r="W10" s="84">
        <v>63.82</v>
      </c>
      <c r="X10" s="94">
        <f t="shared" ref="X10:X32" si="10">R10+T10+V10</f>
        <v>0</v>
      </c>
      <c r="Y10" s="95">
        <f t="shared" ref="Y10:Y32" si="11">S10+U10+W10</f>
        <v>91.33</v>
      </c>
      <c r="Z10" s="91">
        <v>0</v>
      </c>
      <c r="AA10" s="84">
        <v>0</v>
      </c>
      <c r="AB10" s="84">
        <v>0</v>
      </c>
      <c r="AC10" s="84">
        <v>89.7</v>
      </c>
      <c r="AD10" s="96">
        <f t="shared" ref="AD10:AD32" si="12">Z10+AB10</f>
        <v>0</v>
      </c>
      <c r="AE10" s="52">
        <f t="shared" ref="AE10:AE32" si="13">AA10+AC10</f>
        <v>89.7</v>
      </c>
      <c r="AF10" s="118">
        <v>0.16816774193548387</v>
      </c>
      <c r="AG10" s="117">
        <v>0.40109771505376335</v>
      </c>
      <c r="AH10" s="54">
        <f t="shared" si="6"/>
        <v>5.3311922580645046</v>
      </c>
      <c r="AI10" s="63">
        <f t="shared" si="7"/>
        <v>9.0591803994178122</v>
      </c>
      <c r="AJ10" s="64">
        <v>70.783960000000022</v>
      </c>
      <c r="AK10" s="61">
        <v>131.75123128505018</v>
      </c>
      <c r="AL10" s="66">
        <v>68.436679999999981</v>
      </c>
      <c r="AM10" s="61">
        <v>176.85849060047821</v>
      </c>
      <c r="AS10" s="121"/>
      <c r="BA10" s="42"/>
      <c r="BB10" s="42"/>
    </row>
    <row r="11" spans="1:54" ht="15" customHeight="1" x14ac:dyDescent="0.25">
      <c r="A11" s="25">
        <v>3</v>
      </c>
      <c r="B11" s="69">
        <v>117.89</v>
      </c>
      <c r="C11" s="51">
        <f t="shared" si="0"/>
        <v>39.775633947830613</v>
      </c>
      <c r="D11" s="52">
        <f t="shared" si="1"/>
        <v>88.735251145717811</v>
      </c>
      <c r="E11" s="59">
        <f t="shared" si="2"/>
        <v>-10.620885093548383</v>
      </c>
      <c r="F11" s="68">
        <v>140.22</v>
      </c>
      <c r="G11" s="52">
        <f t="shared" si="3"/>
        <v>68.321239999999989</v>
      </c>
      <c r="H11" s="52">
        <f t="shared" si="4"/>
        <v>66.570400000000006</v>
      </c>
      <c r="I11" s="53">
        <f t="shared" si="5"/>
        <v>5.3283599999999964</v>
      </c>
      <c r="J11" s="58">
        <v>0</v>
      </c>
      <c r="K11" s="81">
        <v>20.11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20.11</v>
      </c>
      <c r="R11" s="91">
        <v>0</v>
      </c>
      <c r="S11" s="84">
        <v>0</v>
      </c>
      <c r="T11" s="84">
        <v>0</v>
      </c>
      <c r="U11" s="84">
        <v>27.51</v>
      </c>
      <c r="V11" s="84">
        <v>0</v>
      </c>
      <c r="W11" s="84">
        <v>63.69</v>
      </c>
      <c r="X11" s="94">
        <f t="shared" si="10"/>
        <v>0</v>
      </c>
      <c r="Y11" s="95">
        <f t="shared" si="11"/>
        <v>91.2</v>
      </c>
      <c r="Z11" s="91">
        <v>0</v>
      </c>
      <c r="AA11" s="84">
        <v>0</v>
      </c>
      <c r="AB11" s="84">
        <v>0</v>
      </c>
      <c r="AC11" s="84">
        <v>89.9</v>
      </c>
      <c r="AD11" s="96">
        <f t="shared" si="12"/>
        <v>0</v>
      </c>
      <c r="AE11" s="52">
        <f t="shared" si="13"/>
        <v>89.9</v>
      </c>
      <c r="AF11" s="118">
        <v>0.16816774193548387</v>
      </c>
      <c r="AG11" s="117">
        <v>0.40109771505376335</v>
      </c>
      <c r="AH11" s="54">
        <f t="shared" si="6"/>
        <v>5.1601922580645123</v>
      </c>
      <c r="AI11" s="63">
        <f t="shared" si="7"/>
        <v>9.0880171913978529</v>
      </c>
      <c r="AJ11" s="64">
        <v>68.321239999999989</v>
      </c>
      <c r="AK11" s="61">
        <v>129.67563394783062</v>
      </c>
      <c r="AL11" s="66">
        <v>66.570400000000006</v>
      </c>
      <c r="AM11" s="61">
        <v>179.93525114571781</v>
      </c>
      <c r="AS11" s="121"/>
      <c r="BA11" s="42"/>
      <c r="BB11" s="42"/>
    </row>
    <row r="12" spans="1:54" ht="15" customHeight="1" x14ac:dyDescent="0.25">
      <c r="A12" s="25">
        <v>4</v>
      </c>
      <c r="B12" s="69">
        <v>105.3</v>
      </c>
      <c r="C12" s="51">
        <f t="shared" si="0"/>
        <v>39.000146240787728</v>
      </c>
      <c r="D12" s="52">
        <f t="shared" si="1"/>
        <v>77.253620508833279</v>
      </c>
      <c r="E12" s="59">
        <f t="shared" si="2"/>
        <v>-10.953766749620955</v>
      </c>
      <c r="F12" s="68">
        <v>136.9</v>
      </c>
      <c r="G12" s="52">
        <f t="shared" si="3"/>
        <v>66.733940000000004</v>
      </c>
      <c r="H12" s="52">
        <f t="shared" si="4"/>
        <v>64.963859999999997</v>
      </c>
      <c r="I12" s="53">
        <f t="shared" si="5"/>
        <v>5.2021999999999977</v>
      </c>
      <c r="J12" s="58">
        <v>0</v>
      </c>
      <c r="K12" s="81">
        <v>20.11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20.11</v>
      </c>
      <c r="R12" s="91">
        <v>0</v>
      </c>
      <c r="S12" s="84">
        <v>0</v>
      </c>
      <c r="T12" s="84">
        <v>0</v>
      </c>
      <c r="U12" s="84">
        <v>27.51</v>
      </c>
      <c r="V12" s="84">
        <v>0</v>
      </c>
      <c r="W12" s="84">
        <v>65.040000000000006</v>
      </c>
      <c r="X12" s="94">
        <f t="shared" si="10"/>
        <v>0</v>
      </c>
      <c r="Y12" s="95">
        <f t="shared" si="11"/>
        <v>92.550000000000011</v>
      </c>
      <c r="Z12" s="91">
        <v>0</v>
      </c>
      <c r="AA12" s="84">
        <v>0</v>
      </c>
      <c r="AB12" s="84">
        <v>0</v>
      </c>
      <c r="AC12" s="84">
        <v>89.25</v>
      </c>
      <c r="AD12" s="96">
        <f t="shared" si="12"/>
        <v>0</v>
      </c>
      <c r="AE12" s="52">
        <f t="shared" si="13"/>
        <v>89.25</v>
      </c>
      <c r="AF12" s="118">
        <v>0.16816774193548387</v>
      </c>
      <c r="AG12" s="117">
        <v>0.40109771505376335</v>
      </c>
      <c r="AH12" s="54">
        <f t="shared" si="6"/>
        <v>5.0340322580645136</v>
      </c>
      <c r="AI12" s="63">
        <f t="shared" si="7"/>
        <v>8.7551355353252802</v>
      </c>
      <c r="AJ12" s="64">
        <v>66.733940000000004</v>
      </c>
      <c r="AK12" s="61">
        <v>128.25014624078773</v>
      </c>
      <c r="AL12" s="66">
        <v>64.963859999999997</v>
      </c>
      <c r="AM12" s="61">
        <v>169.80362050883329</v>
      </c>
      <c r="AS12" s="121"/>
      <c r="BA12" s="42"/>
      <c r="BB12" s="42"/>
    </row>
    <row r="13" spans="1:54" ht="15.75" x14ac:dyDescent="0.25">
      <c r="A13" s="25">
        <v>5</v>
      </c>
      <c r="B13" s="69">
        <v>102.5</v>
      </c>
      <c r="C13" s="51">
        <f t="shared" si="0"/>
        <v>36.918729369253484</v>
      </c>
      <c r="D13" s="52">
        <f t="shared" si="1"/>
        <v>76.631065760113358</v>
      </c>
      <c r="E13" s="59">
        <f t="shared" si="2"/>
        <v>-11.049795129366872</v>
      </c>
      <c r="F13" s="68">
        <v>140.37</v>
      </c>
      <c r="G13" s="52">
        <f t="shared" si="3"/>
        <v>70.24524000000001</v>
      </c>
      <c r="H13" s="52">
        <f t="shared" si="4"/>
        <v>64.790700000000001</v>
      </c>
      <c r="I13" s="53">
        <f t="shared" si="5"/>
        <v>5.3340599999999867</v>
      </c>
      <c r="J13" s="58">
        <v>0</v>
      </c>
      <c r="K13" s="81">
        <v>20.11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20.11</v>
      </c>
      <c r="R13" s="91">
        <v>0</v>
      </c>
      <c r="S13" s="84">
        <v>0</v>
      </c>
      <c r="T13" s="84">
        <v>0</v>
      </c>
      <c r="U13" s="84">
        <v>27.49</v>
      </c>
      <c r="V13" s="84">
        <v>0</v>
      </c>
      <c r="W13" s="84">
        <v>64.67</v>
      </c>
      <c r="X13" s="94">
        <f t="shared" si="10"/>
        <v>0</v>
      </c>
      <c r="Y13" s="95">
        <f t="shared" si="11"/>
        <v>92.16</v>
      </c>
      <c r="Z13" s="91">
        <v>0</v>
      </c>
      <c r="AA13" s="84">
        <v>0</v>
      </c>
      <c r="AB13" s="84">
        <v>0</v>
      </c>
      <c r="AC13" s="84">
        <v>89.01</v>
      </c>
      <c r="AD13" s="96">
        <f t="shared" si="12"/>
        <v>0</v>
      </c>
      <c r="AE13" s="52">
        <f t="shared" si="13"/>
        <v>89.01</v>
      </c>
      <c r="AF13" s="118">
        <v>0.16816774193548387</v>
      </c>
      <c r="AG13" s="117">
        <v>0.40109771505376335</v>
      </c>
      <c r="AH13" s="54">
        <f t="shared" si="6"/>
        <v>5.1658922580645026</v>
      </c>
      <c r="AI13" s="63">
        <f t="shared" si="7"/>
        <v>8.6591071555793633</v>
      </c>
      <c r="AJ13" s="64">
        <v>70.24524000000001</v>
      </c>
      <c r="AK13" s="61">
        <v>125.92872936925349</v>
      </c>
      <c r="AL13" s="66">
        <v>64.790700000000001</v>
      </c>
      <c r="AM13" s="61">
        <v>168.79106576011336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150.10000000000002</v>
      </c>
      <c r="C14" s="51">
        <f t="shared" si="0"/>
        <v>11.436888665622135</v>
      </c>
      <c r="D14" s="52">
        <f t="shared" si="1"/>
        <v>150.09113801783582</v>
      </c>
      <c r="E14" s="59">
        <f t="shared" si="2"/>
        <v>-11.428026683457903</v>
      </c>
      <c r="F14" s="68">
        <v>138.04</v>
      </c>
      <c r="G14" s="52">
        <f t="shared" si="3"/>
        <v>86.178219999999996</v>
      </c>
      <c r="H14" s="52">
        <f t="shared" si="4"/>
        <v>46.575979999999994</v>
      </c>
      <c r="I14" s="53">
        <f t="shared" si="5"/>
        <v>5.2857999999999876</v>
      </c>
      <c r="J14" s="58">
        <v>0</v>
      </c>
      <c r="K14" s="81">
        <v>20.11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20.11</v>
      </c>
      <c r="R14" s="91">
        <v>0.36</v>
      </c>
      <c r="S14" s="84">
        <v>0</v>
      </c>
      <c r="T14" s="84">
        <v>0</v>
      </c>
      <c r="U14" s="84">
        <v>29.23</v>
      </c>
      <c r="V14" s="84">
        <v>0</v>
      </c>
      <c r="W14" s="84">
        <v>0</v>
      </c>
      <c r="X14" s="94">
        <f t="shared" si="10"/>
        <v>0.36</v>
      </c>
      <c r="Y14" s="95">
        <f t="shared" si="11"/>
        <v>29.23</v>
      </c>
      <c r="Z14" s="91">
        <v>0.7</v>
      </c>
      <c r="AA14" s="84">
        <v>0</v>
      </c>
      <c r="AB14" s="84">
        <v>0</v>
      </c>
      <c r="AC14" s="84">
        <v>90.83</v>
      </c>
      <c r="AD14" s="96">
        <f t="shared" si="12"/>
        <v>0.7</v>
      </c>
      <c r="AE14" s="52">
        <f t="shared" si="13"/>
        <v>90.83</v>
      </c>
      <c r="AF14" s="118">
        <v>0.16816774193548387</v>
      </c>
      <c r="AG14" s="117">
        <v>0.40109771505376335</v>
      </c>
      <c r="AH14" s="54">
        <f t="shared" si="6"/>
        <v>5.1176322580645035</v>
      </c>
      <c r="AI14" s="63">
        <f t="shared" si="7"/>
        <v>8.2808756014883329</v>
      </c>
      <c r="AJ14" s="64">
        <v>86.878219999999999</v>
      </c>
      <c r="AK14" s="61">
        <v>102.26688866562213</v>
      </c>
      <c r="AL14" s="66">
        <v>46.935979999999994</v>
      </c>
      <c r="AM14" s="61">
        <v>179.32113801783581</v>
      </c>
      <c r="AS14" s="121"/>
      <c r="BA14" s="42"/>
      <c r="BB14" s="42"/>
    </row>
    <row r="15" spans="1:54" ht="15.75" x14ac:dyDescent="0.25">
      <c r="A15" s="25">
        <v>7</v>
      </c>
      <c r="B15" s="69">
        <v>154.51</v>
      </c>
      <c r="C15" s="51">
        <f t="shared" si="0"/>
        <v>14.343318482101608</v>
      </c>
      <c r="D15" s="52">
        <f t="shared" si="1"/>
        <v>151.51771842548513</v>
      </c>
      <c r="E15" s="59">
        <f t="shared" si="2"/>
        <v>-11.351036907586762</v>
      </c>
      <c r="F15" s="68">
        <v>132.25</v>
      </c>
      <c r="G15" s="52">
        <f t="shared" si="3"/>
        <v>89.737279999999998</v>
      </c>
      <c r="H15" s="52">
        <f t="shared" si="4"/>
        <v>37.212099999999992</v>
      </c>
      <c r="I15" s="53">
        <f t="shared" si="5"/>
        <v>5.3006200000000021</v>
      </c>
      <c r="J15" s="58">
        <v>0</v>
      </c>
      <c r="K15" s="81">
        <v>20.11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20.11</v>
      </c>
      <c r="R15" s="91">
        <v>3.24</v>
      </c>
      <c r="S15" s="84">
        <v>0</v>
      </c>
      <c r="T15" s="84">
        <v>0</v>
      </c>
      <c r="U15" s="84">
        <v>28.35</v>
      </c>
      <c r="V15" s="84">
        <v>0</v>
      </c>
      <c r="W15" s="84">
        <v>0</v>
      </c>
      <c r="X15" s="94">
        <f t="shared" si="10"/>
        <v>3.24</v>
      </c>
      <c r="Y15" s="95">
        <f t="shared" si="11"/>
        <v>28.35</v>
      </c>
      <c r="Z15" s="91">
        <v>4</v>
      </c>
      <c r="AA15" s="84">
        <v>0</v>
      </c>
      <c r="AB15" s="84">
        <v>0</v>
      </c>
      <c r="AC15" s="84">
        <v>90.05</v>
      </c>
      <c r="AD15" s="96">
        <f t="shared" si="12"/>
        <v>4</v>
      </c>
      <c r="AE15" s="52">
        <f t="shared" si="13"/>
        <v>90.05</v>
      </c>
      <c r="AF15" s="118">
        <v>0.16816774193548387</v>
      </c>
      <c r="AG15" s="117">
        <v>0.40109771505376335</v>
      </c>
      <c r="AH15" s="54">
        <f t="shared" si="6"/>
        <v>5.132452258064518</v>
      </c>
      <c r="AI15" s="63">
        <f t="shared" si="7"/>
        <v>8.3578653773594738</v>
      </c>
      <c r="AJ15" s="64">
        <v>93.737279999999998</v>
      </c>
      <c r="AK15" s="61">
        <v>104.39331848210161</v>
      </c>
      <c r="AL15" s="66">
        <v>40.452099999999994</v>
      </c>
      <c r="AM15" s="61">
        <v>179.86771842548512</v>
      </c>
      <c r="AS15" s="121"/>
      <c r="BA15" s="42"/>
      <c r="BB15" s="42"/>
    </row>
    <row r="16" spans="1:54" ht="15.75" x14ac:dyDescent="0.25">
      <c r="A16" s="25">
        <v>8</v>
      </c>
      <c r="B16" s="69">
        <v>157.42000000000002</v>
      </c>
      <c r="C16" s="51">
        <f t="shared" si="0"/>
        <v>26.834712934996148</v>
      </c>
      <c r="D16" s="52">
        <f t="shared" si="1"/>
        <v>140.8147737348761</v>
      </c>
      <c r="E16" s="59">
        <f t="shared" si="2"/>
        <v>-10.229486669872232</v>
      </c>
      <c r="F16" s="68">
        <v>99.53</v>
      </c>
      <c r="G16" s="52">
        <f t="shared" si="3"/>
        <v>97.807539999999975</v>
      </c>
      <c r="H16" s="52">
        <f t="shared" si="4"/>
        <v>-2.9564799999999938</v>
      </c>
      <c r="I16" s="53">
        <f t="shared" si="5"/>
        <v>4.6789400000000327</v>
      </c>
      <c r="J16" s="58">
        <v>0</v>
      </c>
      <c r="K16" s="81">
        <v>20.11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20.11</v>
      </c>
      <c r="R16" s="91">
        <v>13.5</v>
      </c>
      <c r="S16" s="84">
        <v>0</v>
      </c>
      <c r="T16" s="84">
        <v>0</v>
      </c>
      <c r="U16" s="84">
        <v>64.78</v>
      </c>
      <c r="V16" s="84">
        <v>0</v>
      </c>
      <c r="W16" s="84">
        <v>0</v>
      </c>
      <c r="X16" s="94">
        <f t="shared" si="10"/>
        <v>13.5</v>
      </c>
      <c r="Y16" s="95">
        <f t="shared" si="11"/>
        <v>64.78</v>
      </c>
      <c r="Z16" s="91">
        <v>10.1</v>
      </c>
      <c r="AA16" s="84">
        <v>0</v>
      </c>
      <c r="AB16" s="84">
        <v>0</v>
      </c>
      <c r="AC16" s="84">
        <v>90.77</v>
      </c>
      <c r="AD16" s="96">
        <f t="shared" si="12"/>
        <v>10.1</v>
      </c>
      <c r="AE16" s="52">
        <f t="shared" si="13"/>
        <v>90.77</v>
      </c>
      <c r="AF16" s="118">
        <v>0.16816774193548387</v>
      </c>
      <c r="AG16" s="117">
        <v>0.40109771505376335</v>
      </c>
      <c r="AH16" s="54">
        <f t="shared" si="6"/>
        <v>4.5107722580645486</v>
      </c>
      <c r="AI16" s="63">
        <f t="shared" si="7"/>
        <v>9.4794156150740037</v>
      </c>
      <c r="AJ16" s="64">
        <v>107.90753999999997</v>
      </c>
      <c r="AK16" s="61">
        <v>117.60471293499614</v>
      </c>
      <c r="AL16" s="66">
        <v>10.543520000000006</v>
      </c>
      <c r="AM16" s="61">
        <v>205.5947737348761</v>
      </c>
      <c r="AS16" s="121"/>
      <c r="BA16" s="42"/>
      <c r="BB16" s="42"/>
    </row>
    <row r="17" spans="1:54" ht="15.75" x14ac:dyDescent="0.25">
      <c r="A17" s="25">
        <v>9</v>
      </c>
      <c r="B17" s="69">
        <v>175.28</v>
      </c>
      <c r="C17" s="51">
        <f t="shared" si="0"/>
        <v>34.586872742568559</v>
      </c>
      <c r="D17" s="52">
        <f t="shared" si="1"/>
        <v>150.45953881602219</v>
      </c>
      <c r="E17" s="59">
        <f t="shared" si="2"/>
        <v>-9.7664115585907201</v>
      </c>
      <c r="F17" s="68">
        <v>115.07</v>
      </c>
      <c r="G17" s="52">
        <f t="shared" si="3"/>
        <v>106.46365999999999</v>
      </c>
      <c r="H17" s="52">
        <f t="shared" si="4"/>
        <v>2.9078600000000101</v>
      </c>
      <c r="I17" s="53">
        <f t="shared" si="5"/>
        <v>5.6984799999999538</v>
      </c>
      <c r="J17" s="58">
        <v>0</v>
      </c>
      <c r="K17" s="81">
        <v>20.11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20.11</v>
      </c>
      <c r="R17" s="91">
        <v>20.69</v>
      </c>
      <c r="S17" s="84">
        <v>0</v>
      </c>
      <c r="T17" s="84">
        <v>0</v>
      </c>
      <c r="U17" s="84">
        <v>72.599999999999994</v>
      </c>
      <c r="V17" s="84">
        <v>0</v>
      </c>
      <c r="W17" s="84">
        <v>0</v>
      </c>
      <c r="X17" s="94">
        <f t="shared" si="10"/>
        <v>20.69</v>
      </c>
      <c r="Y17" s="95">
        <f t="shared" si="11"/>
        <v>72.599999999999994</v>
      </c>
      <c r="Z17" s="91">
        <v>14.2</v>
      </c>
      <c r="AA17" s="84">
        <v>0</v>
      </c>
      <c r="AB17" s="84">
        <v>0</v>
      </c>
      <c r="AC17" s="84">
        <v>81.63</v>
      </c>
      <c r="AD17" s="96">
        <f t="shared" si="12"/>
        <v>14.2</v>
      </c>
      <c r="AE17" s="52">
        <f t="shared" si="13"/>
        <v>81.63</v>
      </c>
      <c r="AF17" s="118">
        <v>0.16816774193548387</v>
      </c>
      <c r="AG17" s="117">
        <v>0.40109771505376335</v>
      </c>
      <c r="AH17" s="54">
        <f t="shared" si="6"/>
        <v>5.5303122580644697</v>
      </c>
      <c r="AI17" s="63">
        <f t="shared" si="7"/>
        <v>9.9424907263555156</v>
      </c>
      <c r="AJ17" s="64">
        <v>120.66365999999999</v>
      </c>
      <c r="AK17" s="61">
        <v>116.21687274256855</v>
      </c>
      <c r="AL17" s="66">
        <v>23.597860000000011</v>
      </c>
      <c r="AM17" s="61">
        <v>223.05953881602218</v>
      </c>
      <c r="AS17" s="121"/>
      <c r="BA17" s="42"/>
      <c r="BB17" s="42"/>
    </row>
    <row r="18" spans="1:54" ht="15.75" x14ac:dyDescent="0.25">
      <c r="A18" s="25">
        <v>10</v>
      </c>
      <c r="B18" s="69">
        <v>173.44</v>
      </c>
      <c r="C18" s="51">
        <f t="shared" si="0"/>
        <v>33.634095133993569</v>
      </c>
      <c r="D18" s="52">
        <f t="shared" si="1"/>
        <v>149.44100838911334</v>
      </c>
      <c r="E18" s="59">
        <f t="shared" si="2"/>
        <v>-9.635103523106908</v>
      </c>
      <c r="F18" s="68">
        <v>125.13</v>
      </c>
      <c r="G18" s="52">
        <f t="shared" si="3"/>
        <v>98.756400000000028</v>
      </c>
      <c r="H18" s="52">
        <f t="shared" si="4"/>
        <v>20.225580000000008</v>
      </c>
      <c r="I18" s="53">
        <f t="shared" si="5"/>
        <v>6.148019999999967</v>
      </c>
      <c r="J18" s="58">
        <v>0</v>
      </c>
      <c r="K18" s="81">
        <v>20.11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20.11</v>
      </c>
      <c r="R18" s="91">
        <v>17.86</v>
      </c>
      <c r="S18" s="84">
        <v>0</v>
      </c>
      <c r="T18" s="84">
        <v>0</v>
      </c>
      <c r="U18" s="84">
        <v>68.81</v>
      </c>
      <c r="V18" s="84">
        <v>0</v>
      </c>
      <c r="W18" s="84">
        <v>0</v>
      </c>
      <c r="X18" s="94">
        <f t="shared" si="10"/>
        <v>17.86</v>
      </c>
      <c r="Y18" s="95">
        <f t="shared" si="11"/>
        <v>68.81</v>
      </c>
      <c r="Z18" s="91">
        <v>18.8</v>
      </c>
      <c r="AA18" s="84">
        <v>0</v>
      </c>
      <c r="AB18" s="84">
        <v>0</v>
      </c>
      <c r="AC18" s="84">
        <v>91.95</v>
      </c>
      <c r="AD18" s="96">
        <f t="shared" si="12"/>
        <v>18.8</v>
      </c>
      <c r="AE18" s="52">
        <f t="shared" si="13"/>
        <v>91.95</v>
      </c>
      <c r="AF18" s="118">
        <v>0.16816774193548387</v>
      </c>
      <c r="AG18" s="117">
        <v>0.40109771505376335</v>
      </c>
      <c r="AH18" s="54">
        <f t="shared" si="6"/>
        <v>5.9798522580644828</v>
      </c>
      <c r="AI18" s="63">
        <f t="shared" si="7"/>
        <v>10.073798761839328</v>
      </c>
      <c r="AJ18" s="64">
        <v>117.55640000000002</v>
      </c>
      <c r="AK18" s="61">
        <v>125.58409513399357</v>
      </c>
      <c r="AL18" s="66">
        <v>38.085580000000007</v>
      </c>
      <c r="AM18" s="61">
        <v>218.25100838911334</v>
      </c>
      <c r="AS18" s="121"/>
      <c r="BA18" s="42"/>
      <c r="BB18" s="42"/>
    </row>
    <row r="19" spans="1:54" ht="15.75" x14ac:dyDescent="0.25">
      <c r="A19" s="25">
        <v>11</v>
      </c>
      <c r="B19" s="69">
        <v>182.95999999999998</v>
      </c>
      <c r="C19" s="51">
        <f t="shared" si="0"/>
        <v>35.036162237037729</v>
      </c>
      <c r="D19" s="52">
        <f t="shared" si="1"/>
        <v>157.54354266840562</v>
      </c>
      <c r="E19" s="59">
        <f t="shared" si="2"/>
        <v>-9.6197049054433581</v>
      </c>
      <c r="F19" s="68">
        <v>117.35</v>
      </c>
      <c r="G19" s="52">
        <f t="shared" si="3"/>
        <v>109.11638000000001</v>
      </c>
      <c r="H19" s="52">
        <f t="shared" si="4"/>
        <v>2.0244199999999921</v>
      </c>
      <c r="I19" s="53">
        <f t="shared" si="5"/>
        <v>6.2091999999999743</v>
      </c>
      <c r="J19" s="58">
        <v>0</v>
      </c>
      <c r="K19" s="81">
        <v>20.11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20.11</v>
      </c>
      <c r="R19" s="91">
        <v>36.85</v>
      </c>
      <c r="S19" s="84">
        <v>0</v>
      </c>
      <c r="T19" s="84">
        <v>0</v>
      </c>
      <c r="U19" s="84">
        <v>57.36</v>
      </c>
      <c r="V19" s="84">
        <v>0</v>
      </c>
      <c r="W19" s="84">
        <v>0</v>
      </c>
      <c r="X19" s="94">
        <f t="shared" si="10"/>
        <v>36.85</v>
      </c>
      <c r="Y19" s="95">
        <f t="shared" si="11"/>
        <v>57.36</v>
      </c>
      <c r="Z19" s="91">
        <v>9.1999999999999993</v>
      </c>
      <c r="AA19" s="84">
        <v>0</v>
      </c>
      <c r="AB19" s="84">
        <v>0</v>
      </c>
      <c r="AC19" s="84">
        <v>94.43</v>
      </c>
      <c r="AD19" s="96">
        <f t="shared" si="12"/>
        <v>9.1999999999999993</v>
      </c>
      <c r="AE19" s="52">
        <f t="shared" si="13"/>
        <v>94.43</v>
      </c>
      <c r="AF19" s="118">
        <v>0.16816774193548387</v>
      </c>
      <c r="AG19" s="117">
        <v>0.40109771505376335</v>
      </c>
      <c r="AH19" s="54">
        <f t="shared" si="6"/>
        <v>6.0410322580644902</v>
      </c>
      <c r="AI19" s="63">
        <f t="shared" si="7"/>
        <v>10.089197379502878</v>
      </c>
      <c r="AJ19" s="64">
        <v>118.31638000000001</v>
      </c>
      <c r="AK19" s="61">
        <v>129.46616223703774</v>
      </c>
      <c r="AL19" s="66">
        <v>38.874419999999994</v>
      </c>
      <c r="AM19" s="61">
        <v>214.90354266840563</v>
      </c>
      <c r="AS19" s="121"/>
      <c r="BA19" s="42"/>
      <c r="BB19" s="42"/>
    </row>
    <row r="20" spans="1:54" ht="15.75" x14ac:dyDescent="0.25">
      <c r="A20" s="25">
        <v>12</v>
      </c>
      <c r="B20" s="69">
        <v>185.92000000000002</v>
      </c>
      <c r="C20" s="51">
        <f t="shared" si="0"/>
        <v>36.147696327679668</v>
      </c>
      <c r="D20" s="52">
        <f t="shared" si="1"/>
        <v>159.47643911796922</v>
      </c>
      <c r="E20" s="59">
        <f t="shared" si="2"/>
        <v>-9.7041354456489142</v>
      </c>
      <c r="F20" s="68">
        <v>112.65</v>
      </c>
      <c r="G20" s="52">
        <f t="shared" si="3"/>
        <v>94.442599999999999</v>
      </c>
      <c r="H20" s="52">
        <f t="shared" si="4"/>
        <v>12.51576</v>
      </c>
      <c r="I20" s="53">
        <f t="shared" si="5"/>
        <v>5.6916399999999996</v>
      </c>
      <c r="J20" s="58">
        <v>0</v>
      </c>
      <c r="K20" s="81">
        <v>20.09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20.09</v>
      </c>
      <c r="R20" s="91">
        <v>18.729999999999997</v>
      </c>
      <c r="S20" s="84">
        <v>0</v>
      </c>
      <c r="T20" s="84">
        <v>0</v>
      </c>
      <c r="U20" s="84">
        <v>56.52</v>
      </c>
      <c r="V20" s="84">
        <v>0</v>
      </c>
      <c r="W20" s="84">
        <v>0</v>
      </c>
      <c r="X20" s="94">
        <f t="shared" si="10"/>
        <v>18.729999999999997</v>
      </c>
      <c r="Y20" s="95">
        <f t="shared" si="11"/>
        <v>56.52</v>
      </c>
      <c r="Z20" s="91">
        <v>18.399999999999999</v>
      </c>
      <c r="AA20" s="84">
        <v>0</v>
      </c>
      <c r="AB20" s="84">
        <v>0</v>
      </c>
      <c r="AC20" s="84">
        <v>88.6</v>
      </c>
      <c r="AD20" s="96">
        <f t="shared" si="12"/>
        <v>18.399999999999999</v>
      </c>
      <c r="AE20" s="52">
        <f t="shared" si="13"/>
        <v>88.6</v>
      </c>
      <c r="AF20" s="118">
        <v>0.16816774193548387</v>
      </c>
      <c r="AG20" s="117">
        <v>0.40109771505376335</v>
      </c>
      <c r="AH20" s="54">
        <f t="shared" si="6"/>
        <v>5.5234722580645155</v>
      </c>
      <c r="AI20" s="63">
        <f t="shared" si="7"/>
        <v>9.9847668392973219</v>
      </c>
      <c r="AJ20" s="64">
        <v>112.8426</v>
      </c>
      <c r="AK20" s="61">
        <v>124.74769632767966</v>
      </c>
      <c r="AL20" s="66">
        <v>31.245759999999997</v>
      </c>
      <c r="AM20" s="61">
        <v>215.99643911796923</v>
      </c>
      <c r="AS20" s="121"/>
      <c r="BA20" s="42"/>
      <c r="BB20" s="42"/>
    </row>
    <row r="21" spans="1:54" ht="15.75" x14ac:dyDescent="0.25">
      <c r="A21" s="25">
        <v>13</v>
      </c>
      <c r="B21" s="69">
        <v>173.2</v>
      </c>
      <c r="C21" s="51">
        <f t="shared" si="0"/>
        <v>31.557411328876455</v>
      </c>
      <c r="D21" s="52">
        <f t="shared" si="1"/>
        <v>151.58386186960331</v>
      </c>
      <c r="E21" s="59">
        <f t="shared" si="2"/>
        <v>-9.9412731984798182</v>
      </c>
      <c r="F21" s="68">
        <v>119.43</v>
      </c>
      <c r="G21" s="52">
        <f t="shared" si="3"/>
        <v>93.539239999999992</v>
      </c>
      <c r="H21" s="52">
        <f t="shared" si="4"/>
        <v>19.974919999999994</v>
      </c>
      <c r="I21" s="53">
        <f t="shared" si="5"/>
        <v>5.9158400000000242</v>
      </c>
      <c r="J21" s="58">
        <v>0</v>
      </c>
      <c r="K21" s="81">
        <v>20.09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20.09</v>
      </c>
      <c r="R21" s="91">
        <v>23.95</v>
      </c>
      <c r="S21" s="84">
        <v>0</v>
      </c>
      <c r="T21" s="84">
        <v>0</v>
      </c>
      <c r="U21" s="84">
        <v>56.34</v>
      </c>
      <c r="V21" s="84">
        <v>0</v>
      </c>
      <c r="W21" s="84">
        <v>0</v>
      </c>
      <c r="X21" s="94">
        <f t="shared" si="10"/>
        <v>23.95</v>
      </c>
      <c r="Y21" s="95">
        <f t="shared" si="11"/>
        <v>56.34</v>
      </c>
      <c r="Z21" s="91">
        <v>12.3</v>
      </c>
      <c r="AA21" s="84">
        <v>0</v>
      </c>
      <c r="AB21" s="84">
        <v>0</v>
      </c>
      <c r="AC21" s="84">
        <v>93.03</v>
      </c>
      <c r="AD21" s="96">
        <f t="shared" si="12"/>
        <v>12.3</v>
      </c>
      <c r="AE21" s="52">
        <f t="shared" si="13"/>
        <v>93.03</v>
      </c>
      <c r="AF21" s="118">
        <v>0.16816774193548387</v>
      </c>
      <c r="AG21" s="117">
        <v>0.40109771505376335</v>
      </c>
      <c r="AH21" s="54">
        <f t="shared" si="6"/>
        <v>5.7476722580645401</v>
      </c>
      <c r="AI21" s="63">
        <f t="shared" si="7"/>
        <v>9.7476290864664179</v>
      </c>
      <c r="AJ21" s="64">
        <v>105.83923999999999</v>
      </c>
      <c r="AK21" s="61">
        <v>124.58741132887646</v>
      </c>
      <c r="AL21" s="66">
        <v>43.924919999999993</v>
      </c>
      <c r="AM21" s="61">
        <v>207.92386186960331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183.9</v>
      </c>
      <c r="C22" s="51">
        <f t="shared" si="0"/>
        <v>28.925922618681966</v>
      </c>
      <c r="D22" s="52">
        <f t="shared" si="1"/>
        <v>164.5527841648636</v>
      </c>
      <c r="E22" s="59">
        <f t="shared" si="2"/>
        <v>-9.5787067835455826</v>
      </c>
      <c r="F22" s="68">
        <v>124.14</v>
      </c>
      <c r="G22" s="52">
        <f t="shared" si="3"/>
        <v>98.831880000000012</v>
      </c>
      <c r="H22" s="52">
        <f t="shared" si="4"/>
        <v>19.017220000000002</v>
      </c>
      <c r="I22" s="53">
        <f t="shared" si="5"/>
        <v>6.290899999999958</v>
      </c>
      <c r="J22" s="58">
        <v>0</v>
      </c>
      <c r="K22" s="81">
        <v>20.09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20.09</v>
      </c>
      <c r="R22" s="91">
        <v>33.709999999999994</v>
      </c>
      <c r="S22" s="84">
        <v>0</v>
      </c>
      <c r="T22" s="84">
        <v>0</v>
      </c>
      <c r="U22" s="84">
        <v>56.31</v>
      </c>
      <c r="V22" s="84">
        <v>0</v>
      </c>
      <c r="W22" s="84">
        <v>0</v>
      </c>
      <c r="X22" s="94">
        <f t="shared" si="10"/>
        <v>33.709999999999994</v>
      </c>
      <c r="Y22" s="95">
        <f t="shared" si="11"/>
        <v>56.31</v>
      </c>
      <c r="Z22" s="91">
        <v>7.7</v>
      </c>
      <c r="AA22" s="84">
        <v>0</v>
      </c>
      <c r="AB22" s="84">
        <v>0</v>
      </c>
      <c r="AC22" s="84">
        <v>95.31</v>
      </c>
      <c r="AD22" s="96">
        <f t="shared" si="12"/>
        <v>7.7</v>
      </c>
      <c r="AE22" s="52">
        <f t="shared" si="13"/>
        <v>95.31</v>
      </c>
      <c r="AF22" s="118">
        <v>0.16816774193548387</v>
      </c>
      <c r="AG22" s="117">
        <v>0.40109771505376335</v>
      </c>
      <c r="AH22" s="54">
        <f t="shared" si="6"/>
        <v>6.1227322580644739</v>
      </c>
      <c r="AI22" s="63">
        <f t="shared" si="7"/>
        <v>10.110195501400653</v>
      </c>
      <c r="AJ22" s="64">
        <v>106.53188000000002</v>
      </c>
      <c r="AK22" s="61">
        <v>124.23592261868197</v>
      </c>
      <c r="AL22" s="66">
        <v>52.727219999999996</v>
      </c>
      <c r="AM22" s="61">
        <v>220.8627841648636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207.53</v>
      </c>
      <c r="C23" s="51">
        <f t="shared" si="0"/>
        <v>37.627141761726179</v>
      </c>
      <c r="D23" s="52">
        <f t="shared" si="1"/>
        <v>178.83173946119109</v>
      </c>
      <c r="E23" s="59">
        <f t="shared" si="2"/>
        <v>-8.9288812229172816</v>
      </c>
      <c r="F23" s="68">
        <v>147.71</v>
      </c>
      <c r="G23" s="52">
        <f t="shared" si="3"/>
        <v>117.71651999999999</v>
      </c>
      <c r="H23" s="52">
        <f t="shared" si="4"/>
        <v>23.435059999999982</v>
      </c>
      <c r="I23" s="53">
        <f t="shared" si="5"/>
        <v>6.5584200000000337</v>
      </c>
      <c r="J23" s="58">
        <v>0</v>
      </c>
      <c r="K23" s="81">
        <v>20.09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20.09</v>
      </c>
      <c r="R23" s="91">
        <v>19.98</v>
      </c>
      <c r="S23" s="84">
        <v>0</v>
      </c>
      <c r="T23" s="84">
        <v>0</v>
      </c>
      <c r="U23" s="84">
        <v>56.31</v>
      </c>
      <c r="V23" s="84">
        <v>0</v>
      </c>
      <c r="W23" s="84">
        <v>0</v>
      </c>
      <c r="X23" s="94">
        <f t="shared" si="10"/>
        <v>19.98</v>
      </c>
      <c r="Y23" s="95">
        <f t="shared" si="11"/>
        <v>56.31</v>
      </c>
      <c r="Z23" s="91">
        <v>4.9000000000000004</v>
      </c>
      <c r="AA23" s="84">
        <v>0</v>
      </c>
      <c r="AB23" s="84">
        <v>0</v>
      </c>
      <c r="AC23" s="84">
        <v>94.89</v>
      </c>
      <c r="AD23" s="96">
        <f t="shared" si="12"/>
        <v>4.9000000000000004</v>
      </c>
      <c r="AE23" s="52">
        <f t="shared" si="13"/>
        <v>94.89</v>
      </c>
      <c r="AF23" s="118">
        <v>0.16816774193548387</v>
      </c>
      <c r="AG23" s="117">
        <v>0.40109771505376335</v>
      </c>
      <c r="AH23" s="54">
        <f t="shared" si="6"/>
        <v>6.3902522580645496</v>
      </c>
      <c r="AI23" s="63">
        <f t="shared" si="7"/>
        <v>10.760021062028954</v>
      </c>
      <c r="AJ23" s="64">
        <v>122.61651999999999</v>
      </c>
      <c r="AK23" s="61">
        <v>132.51714176172618</v>
      </c>
      <c r="AL23" s="66">
        <v>43.415059999999983</v>
      </c>
      <c r="AM23" s="61">
        <v>235.14173946119109</v>
      </c>
      <c r="AS23" s="121"/>
      <c r="BA23" s="42"/>
      <c r="BB23" s="42"/>
    </row>
    <row r="24" spans="1:54" ht="15.75" x14ac:dyDescent="0.25">
      <c r="A24" s="25">
        <v>16</v>
      </c>
      <c r="B24" s="69">
        <v>177.67000000000002</v>
      </c>
      <c r="C24" s="51">
        <f t="shared" si="0"/>
        <v>32.840739401967738</v>
      </c>
      <c r="D24" s="52">
        <f t="shared" si="1"/>
        <v>158.5757576555518</v>
      </c>
      <c r="E24" s="59">
        <f t="shared" si="2"/>
        <v>-13.746497057519514</v>
      </c>
      <c r="F24" s="68">
        <v>156.69999999999999</v>
      </c>
      <c r="G24" s="52">
        <f t="shared" si="3"/>
        <v>111.00912</v>
      </c>
      <c r="H24" s="52">
        <f t="shared" si="4"/>
        <v>39.211119999999994</v>
      </c>
      <c r="I24" s="53">
        <f t="shared" si="5"/>
        <v>6.4797599999999917</v>
      </c>
      <c r="J24" s="58">
        <v>0</v>
      </c>
      <c r="K24" s="81">
        <v>24.15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24.15</v>
      </c>
      <c r="R24" s="91">
        <v>9.620000000000001</v>
      </c>
      <c r="S24" s="84">
        <v>0</v>
      </c>
      <c r="T24" s="84">
        <v>0</v>
      </c>
      <c r="U24" s="84">
        <v>56.48</v>
      </c>
      <c r="V24" s="84">
        <v>0</v>
      </c>
      <c r="W24" s="84">
        <v>0</v>
      </c>
      <c r="X24" s="94">
        <f t="shared" si="10"/>
        <v>9.620000000000001</v>
      </c>
      <c r="Y24" s="95">
        <f t="shared" si="11"/>
        <v>56.48</v>
      </c>
      <c r="Z24" s="91">
        <v>4.2</v>
      </c>
      <c r="AA24" s="84">
        <v>0</v>
      </c>
      <c r="AB24" s="84">
        <v>0</v>
      </c>
      <c r="AC24" s="84">
        <v>93.46</v>
      </c>
      <c r="AD24" s="96">
        <f t="shared" si="12"/>
        <v>4.2</v>
      </c>
      <c r="AE24" s="52">
        <f t="shared" si="13"/>
        <v>93.46</v>
      </c>
      <c r="AF24" s="118">
        <v>0.16816774193548387</v>
      </c>
      <c r="AG24" s="117">
        <v>0.40109771505376335</v>
      </c>
      <c r="AH24" s="54">
        <f t="shared" si="6"/>
        <v>6.3115922580645076</v>
      </c>
      <c r="AI24" s="63">
        <f t="shared" si="7"/>
        <v>10.002405227426721</v>
      </c>
      <c r="AJ24" s="64">
        <v>115.20912</v>
      </c>
      <c r="AK24" s="61">
        <v>126.30073940196773</v>
      </c>
      <c r="AL24" s="66">
        <v>48.831119999999991</v>
      </c>
      <c r="AM24" s="61">
        <v>215.05575765555179</v>
      </c>
      <c r="AS24" s="121"/>
      <c r="BA24" s="42"/>
      <c r="BB24" s="42"/>
    </row>
    <row r="25" spans="1:54" ht="15.75" x14ac:dyDescent="0.25">
      <c r="A25" s="25">
        <v>17</v>
      </c>
      <c r="B25" s="69">
        <v>149.69</v>
      </c>
      <c r="C25" s="51">
        <f t="shared" si="0"/>
        <v>19.329229684917749</v>
      </c>
      <c r="D25" s="52">
        <f t="shared" si="1"/>
        <v>144.10503741732708</v>
      </c>
      <c r="E25" s="59">
        <f t="shared" si="2"/>
        <v>-13.744267102244821</v>
      </c>
      <c r="F25" s="68">
        <v>169.21</v>
      </c>
      <c r="G25" s="52">
        <f t="shared" si="3"/>
        <v>106.89993999999999</v>
      </c>
      <c r="H25" s="52">
        <f t="shared" si="4"/>
        <v>55.627760000000002</v>
      </c>
      <c r="I25" s="53">
        <f t="shared" si="5"/>
        <v>6.6822999999999908</v>
      </c>
      <c r="J25" s="58">
        <v>0</v>
      </c>
      <c r="K25" s="81">
        <v>23.83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23.83</v>
      </c>
      <c r="R25" s="91">
        <v>5.4399999999999995</v>
      </c>
      <c r="S25" s="84">
        <v>0</v>
      </c>
      <c r="T25" s="84">
        <v>0</v>
      </c>
      <c r="U25" s="84">
        <v>56.17</v>
      </c>
      <c r="V25" s="84">
        <v>0</v>
      </c>
      <c r="W25" s="84">
        <v>0</v>
      </c>
      <c r="X25" s="94">
        <f t="shared" si="10"/>
        <v>5.4399999999999995</v>
      </c>
      <c r="Y25" s="95">
        <f t="shared" si="11"/>
        <v>56.17</v>
      </c>
      <c r="Z25" s="91">
        <v>1.2</v>
      </c>
      <c r="AA25" s="84">
        <v>0</v>
      </c>
      <c r="AB25" s="84">
        <v>0</v>
      </c>
      <c r="AC25" s="84">
        <v>110.72</v>
      </c>
      <c r="AD25" s="96">
        <f t="shared" si="12"/>
        <v>1.2</v>
      </c>
      <c r="AE25" s="52">
        <f t="shared" si="13"/>
        <v>110.72</v>
      </c>
      <c r="AF25" s="118">
        <v>0.16816774193548387</v>
      </c>
      <c r="AG25" s="117">
        <v>0.40109771505376335</v>
      </c>
      <c r="AH25" s="54">
        <f t="shared" si="6"/>
        <v>6.5141322580645067</v>
      </c>
      <c r="AI25" s="63">
        <f t="shared" si="7"/>
        <v>9.6846351827014132</v>
      </c>
      <c r="AJ25" s="64">
        <v>108.09993999999999</v>
      </c>
      <c r="AK25" s="61">
        <v>130.04922968491775</v>
      </c>
      <c r="AL25" s="66">
        <v>61.06776</v>
      </c>
      <c r="AM25" s="61">
        <v>200.27503741732707</v>
      </c>
      <c r="AS25" s="121"/>
      <c r="BA25" s="42"/>
      <c r="BB25" s="42"/>
    </row>
    <row r="26" spans="1:54" ht="15.75" x14ac:dyDescent="0.25">
      <c r="A26" s="25">
        <v>18</v>
      </c>
      <c r="B26" s="69">
        <v>145.87</v>
      </c>
      <c r="C26" s="51">
        <f t="shared" si="0"/>
        <v>15.633933018988699</v>
      </c>
      <c r="D26" s="52">
        <f t="shared" si="1"/>
        <v>144.47286200132626</v>
      </c>
      <c r="E26" s="59">
        <f t="shared" si="2"/>
        <v>-14.236795020314938</v>
      </c>
      <c r="F26" s="68">
        <v>172.97</v>
      </c>
      <c r="G26" s="52">
        <f t="shared" si="3"/>
        <v>112.29515260185912</v>
      </c>
      <c r="H26" s="52">
        <f t="shared" si="4"/>
        <v>54.08905628578497</v>
      </c>
      <c r="I26" s="53">
        <f t="shared" si="5"/>
        <v>6.5857911123558992</v>
      </c>
      <c r="J26" s="58">
        <v>0</v>
      </c>
      <c r="K26" s="81">
        <v>24.1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24.1</v>
      </c>
      <c r="R26" s="91">
        <v>0</v>
      </c>
      <c r="S26" s="84">
        <v>0</v>
      </c>
      <c r="T26" s="84">
        <v>0</v>
      </c>
      <c r="U26" s="84">
        <v>56.22</v>
      </c>
      <c r="V26" s="84">
        <v>0</v>
      </c>
      <c r="W26" s="84">
        <v>0</v>
      </c>
      <c r="X26" s="94">
        <f t="shared" si="10"/>
        <v>0</v>
      </c>
      <c r="Y26" s="95">
        <f t="shared" si="11"/>
        <v>56.22</v>
      </c>
      <c r="Z26" s="91">
        <v>0</v>
      </c>
      <c r="AA26" s="84">
        <v>0</v>
      </c>
      <c r="AB26" s="84">
        <v>0</v>
      </c>
      <c r="AC26" s="84">
        <v>106.74</v>
      </c>
      <c r="AD26" s="96">
        <f t="shared" si="12"/>
        <v>0</v>
      </c>
      <c r="AE26" s="52">
        <f t="shared" si="13"/>
        <v>106.74</v>
      </c>
      <c r="AF26" s="118">
        <v>0.16816774193548387</v>
      </c>
      <c r="AG26" s="117">
        <v>0.40109771505376335</v>
      </c>
      <c r="AH26" s="54">
        <f t="shared" si="6"/>
        <v>6.4176233704204151</v>
      </c>
      <c r="AI26" s="63">
        <f t="shared" si="7"/>
        <v>9.4621072646312996</v>
      </c>
      <c r="AJ26" s="64">
        <v>112.29515260185912</v>
      </c>
      <c r="AK26" s="61">
        <v>122.37393301898869</v>
      </c>
      <c r="AL26" s="128">
        <v>54.08905628578497</v>
      </c>
      <c r="AM26" s="61">
        <v>200.69286200132626</v>
      </c>
      <c r="AS26" s="121"/>
      <c r="BA26" s="42"/>
      <c r="BB26" s="42"/>
    </row>
    <row r="27" spans="1:54" ht="15.75" x14ac:dyDescent="0.25">
      <c r="A27" s="25">
        <v>19</v>
      </c>
      <c r="B27" s="69">
        <v>169.01</v>
      </c>
      <c r="C27" s="51">
        <f t="shared" si="0"/>
        <v>21.745954988604765</v>
      </c>
      <c r="D27" s="52">
        <f t="shared" si="1"/>
        <v>160.96905989603894</v>
      </c>
      <c r="E27" s="59">
        <f t="shared" si="2"/>
        <v>-13.705014884643711</v>
      </c>
      <c r="F27" s="68">
        <v>189.29</v>
      </c>
      <c r="G27" s="52">
        <f t="shared" si="3"/>
        <v>131.54224810890838</v>
      </c>
      <c r="H27" s="52">
        <f t="shared" si="4"/>
        <v>50.392810670393594</v>
      </c>
      <c r="I27" s="53">
        <f t="shared" si="5"/>
        <v>7.3549412206980023</v>
      </c>
      <c r="J27" s="58">
        <v>0</v>
      </c>
      <c r="K27" s="81">
        <v>24.1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24.1</v>
      </c>
      <c r="R27" s="91">
        <v>0</v>
      </c>
      <c r="S27" s="84">
        <v>0</v>
      </c>
      <c r="T27" s="84">
        <v>0</v>
      </c>
      <c r="U27" s="84">
        <v>56.99</v>
      </c>
      <c r="V27" s="84">
        <v>0</v>
      </c>
      <c r="W27" s="84">
        <v>0</v>
      </c>
      <c r="X27" s="94">
        <f t="shared" si="10"/>
        <v>0</v>
      </c>
      <c r="Y27" s="95">
        <f t="shared" si="11"/>
        <v>56.99</v>
      </c>
      <c r="Z27" s="91">
        <v>0</v>
      </c>
      <c r="AA27" s="84">
        <v>0</v>
      </c>
      <c r="AB27" s="84">
        <v>0</v>
      </c>
      <c r="AC27" s="84">
        <v>107.21</v>
      </c>
      <c r="AD27" s="96">
        <f t="shared" si="12"/>
        <v>0</v>
      </c>
      <c r="AE27" s="52">
        <f t="shared" si="13"/>
        <v>107.21</v>
      </c>
      <c r="AF27" s="118">
        <v>0.16816774193548387</v>
      </c>
      <c r="AG27" s="117">
        <v>0.40109771505376335</v>
      </c>
      <c r="AH27" s="54">
        <f t="shared" si="6"/>
        <v>7.1867734787625182</v>
      </c>
      <c r="AI27" s="63">
        <f t="shared" si="7"/>
        <v>9.9938874003025262</v>
      </c>
      <c r="AJ27" s="64">
        <v>131.54224810890838</v>
      </c>
      <c r="AK27" s="61">
        <v>128.95595498860476</v>
      </c>
      <c r="AL27" s="128">
        <v>50.392810670393594</v>
      </c>
      <c r="AM27" s="61">
        <v>217.95905989603895</v>
      </c>
      <c r="AS27" s="121"/>
      <c r="BA27" s="42"/>
      <c r="BB27" s="42"/>
    </row>
    <row r="28" spans="1:54" ht="15.75" x14ac:dyDescent="0.25">
      <c r="A28" s="25">
        <v>20</v>
      </c>
      <c r="B28" s="69">
        <v>150.75</v>
      </c>
      <c r="C28" s="51">
        <f t="shared" si="0"/>
        <v>17.406298724311441</v>
      </c>
      <c r="D28" s="52">
        <f t="shared" si="1"/>
        <v>147.11731313195867</v>
      </c>
      <c r="E28" s="59">
        <f t="shared" si="2"/>
        <v>-13.773611856270103</v>
      </c>
      <c r="F28" s="68">
        <v>191.81</v>
      </c>
      <c r="G28" s="52">
        <f t="shared" si="3"/>
        <v>130.88059002323419</v>
      </c>
      <c r="H28" s="52">
        <f t="shared" si="4"/>
        <v>53.478710647666531</v>
      </c>
      <c r="I28" s="53">
        <f t="shared" si="5"/>
        <v>7.4506993290992725</v>
      </c>
      <c r="J28" s="58">
        <v>0</v>
      </c>
      <c r="K28" s="81">
        <v>24.1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24.1</v>
      </c>
      <c r="R28" s="91">
        <v>0</v>
      </c>
      <c r="S28" s="84">
        <v>0</v>
      </c>
      <c r="T28" s="84">
        <v>0</v>
      </c>
      <c r="U28" s="84">
        <v>72.510000000000005</v>
      </c>
      <c r="V28" s="84">
        <v>0</v>
      </c>
      <c r="W28" s="84">
        <v>0</v>
      </c>
      <c r="X28" s="94">
        <f t="shared" si="10"/>
        <v>0</v>
      </c>
      <c r="Y28" s="95">
        <f t="shared" si="11"/>
        <v>72.510000000000005</v>
      </c>
      <c r="Z28" s="91">
        <v>0</v>
      </c>
      <c r="AA28" s="84">
        <v>0</v>
      </c>
      <c r="AB28" s="84">
        <v>0</v>
      </c>
      <c r="AC28" s="84">
        <v>107.5</v>
      </c>
      <c r="AD28" s="96">
        <f t="shared" si="12"/>
        <v>0</v>
      </c>
      <c r="AE28" s="52">
        <f t="shared" si="13"/>
        <v>107.5</v>
      </c>
      <c r="AF28" s="118">
        <v>0.16816774193548387</v>
      </c>
      <c r="AG28" s="117">
        <v>0.40109771505376335</v>
      </c>
      <c r="AH28" s="54">
        <f t="shared" si="6"/>
        <v>7.2825315871637883</v>
      </c>
      <c r="AI28" s="63">
        <f t="shared" si="7"/>
        <v>9.925290428676135</v>
      </c>
      <c r="AJ28" s="64">
        <v>130.88059002323419</v>
      </c>
      <c r="AK28" s="61">
        <v>124.90629872431144</v>
      </c>
      <c r="AL28" s="128">
        <v>53.478710647666531</v>
      </c>
      <c r="AM28" s="61">
        <v>219.62731313195866</v>
      </c>
      <c r="AS28" s="121"/>
      <c r="BA28" s="42"/>
      <c r="BB28" s="42"/>
    </row>
    <row r="29" spans="1:54" ht="15.75" x14ac:dyDescent="0.25">
      <c r="A29" s="25">
        <v>21</v>
      </c>
      <c r="B29" s="69">
        <v>152.13999999999999</v>
      </c>
      <c r="C29" s="51">
        <f t="shared" si="0"/>
        <v>21.185032456474673</v>
      </c>
      <c r="D29" s="52">
        <f t="shared" si="1"/>
        <v>144.72661948690111</v>
      </c>
      <c r="E29" s="59">
        <f t="shared" si="2"/>
        <v>-13.771651943375824</v>
      </c>
      <c r="F29" s="68">
        <v>194.73</v>
      </c>
      <c r="G29" s="52">
        <f t="shared" si="3"/>
        <v>133.51591690315814</v>
      </c>
      <c r="H29" s="52">
        <f t="shared" si="4"/>
        <v>53.652425898310319</v>
      </c>
      <c r="I29" s="53">
        <f t="shared" si="5"/>
        <v>7.5616571985315133</v>
      </c>
      <c r="J29" s="58">
        <v>0</v>
      </c>
      <c r="K29" s="81">
        <v>24.1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24.1</v>
      </c>
      <c r="R29" s="91">
        <v>0</v>
      </c>
      <c r="S29" s="84">
        <v>0</v>
      </c>
      <c r="T29" s="84">
        <v>0</v>
      </c>
      <c r="U29" s="84">
        <v>72.59</v>
      </c>
      <c r="V29" s="84">
        <v>0</v>
      </c>
      <c r="W29" s="84">
        <v>0</v>
      </c>
      <c r="X29" s="94">
        <f t="shared" si="10"/>
        <v>0</v>
      </c>
      <c r="Y29" s="95">
        <f t="shared" si="11"/>
        <v>72.59</v>
      </c>
      <c r="Z29" s="91">
        <v>0</v>
      </c>
      <c r="AA29" s="84">
        <v>0</v>
      </c>
      <c r="AB29" s="84">
        <v>0</v>
      </c>
      <c r="AC29" s="84">
        <v>106.1</v>
      </c>
      <c r="AD29" s="96">
        <f t="shared" si="12"/>
        <v>0</v>
      </c>
      <c r="AE29" s="52">
        <f t="shared" si="13"/>
        <v>106.1</v>
      </c>
      <c r="AF29" s="118">
        <v>0.16816774193548387</v>
      </c>
      <c r="AG29" s="117">
        <v>0.40109771505376335</v>
      </c>
      <c r="AH29" s="54">
        <f t="shared" si="6"/>
        <v>7.3934894565960292</v>
      </c>
      <c r="AI29" s="63">
        <f t="shared" si="7"/>
        <v>9.9272503415704136</v>
      </c>
      <c r="AJ29" s="64">
        <v>133.51591690315814</v>
      </c>
      <c r="AK29" s="61">
        <v>127.28503245647467</v>
      </c>
      <c r="AL29" s="128">
        <v>53.652425898310319</v>
      </c>
      <c r="AM29" s="61">
        <v>217.31661948690112</v>
      </c>
      <c r="AS29" s="121"/>
      <c r="BA29" s="42"/>
      <c r="BB29" s="42"/>
    </row>
    <row r="30" spans="1:54" ht="15.75" x14ac:dyDescent="0.25">
      <c r="A30" s="25">
        <v>22</v>
      </c>
      <c r="B30" s="69">
        <v>154.11000000000001</v>
      </c>
      <c r="C30" s="51">
        <f t="shared" si="0"/>
        <v>18.741805555727169</v>
      </c>
      <c r="D30" s="52">
        <f t="shared" si="1"/>
        <v>148.91080723203285</v>
      </c>
      <c r="E30" s="59">
        <f t="shared" si="2"/>
        <v>-13.542612787760008</v>
      </c>
      <c r="F30" s="68">
        <v>192.72</v>
      </c>
      <c r="G30" s="52">
        <f t="shared" si="3"/>
        <v>132.6881137465592</v>
      </c>
      <c r="H30" s="52">
        <f t="shared" si="4"/>
        <v>52.546607595250933</v>
      </c>
      <c r="I30" s="53">
        <f t="shared" si="5"/>
        <v>7.4852786581898485</v>
      </c>
      <c r="J30" s="58">
        <v>0</v>
      </c>
      <c r="K30" s="81">
        <v>23.89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23.89</v>
      </c>
      <c r="R30" s="91">
        <v>0</v>
      </c>
      <c r="S30" s="84">
        <v>0</v>
      </c>
      <c r="T30" s="84">
        <v>0</v>
      </c>
      <c r="U30" s="84">
        <v>72.62</v>
      </c>
      <c r="V30" s="84">
        <v>0</v>
      </c>
      <c r="W30" s="84">
        <v>0</v>
      </c>
      <c r="X30" s="94">
        <f t="shared" si="10"/>
        <v>0</v>
      </c>
      <c r="Y30" s="95">
        <f t="shared" si="11"/>
        <v>72.62</v>
      </c>
      <c r="Z30" s="91">
        <v>0</v>
      </c>
      <c r="AA30" s="84">
        <v>0</v>
      </c>
      <c r="AB30" s="84">
        <v>0</v>
      </c>
      <c r="AC30" s="84">
        <v>104.99</v>
      </c>
      <c r="AD30" s="96">
        <f t="shared" si="12"/>
        <v>0</v>
      </c>
      <c r="AE30" s="52">
        <f t="shared" si="13"/>
        <v>104.99</v>
      </c>
      <c r="AF30" s="118">
        <v>0.16816774193548387</v>
      </c>
      <c r="AG30" s="117">
        <v>0.40109771505376335</v>
      </c>
      <c r="AH30" s="54">
        <f t="shared" si="6"/>
        <v>7.3171109162543644</v>
      </c>
      <c r="AI30" s="63">
        <f t="shared" si="7"/>
        <v>9.9462894971862283</v>
      </c>
      <c r="AJ30" s="64">
        <v>132.6881137465592</v>
      </c>
      <c r="AK30" s="61">
        <v>123.73180555572716</v>
      </c>
      <c r="AL30" s="128">
        <v>52.546607595250933</v>
      </c>
      <c r="AM30" s="61">
        <v>221.53080723203286</v>
      </c>
      <c r="AS30" s="121"/>
      <c r="BA30" s="42"/>
      <c r="BB30" s="42"/>
    </row>
    <row r="31" spans="1:54" ht="15.75" x14ac:dyDescent="0.25">
      <c r="A31" s="25">
        <v>23</v>
      </c>
      <c r="B31" s="69">
        <v>149.53</v>
      </c>
      <c r="C31" s="51">
        <f t="shared" si="0"/>
        <v>18.610099673737807</v>
      </c>
      <c r="D31" s="52">
        <f t="shared" si="1"/>
        <v>144.63250682872786</v>
      </c>
      <c r="E31" s="59">
        <f t="shared" si="2"/>
        <v>-13.712606502465677</v>
      </c>
      <c r="F31" s="68">
        <v>177.02</v>
      </c>
      <c r="G31" s="52">
        <f t="shared" si="3"/>
        <v>118.79013539446218</v>
      </c>
      <c r="H31" s="52">
        <f t="shared" si="4"/>
        <v>51.341173404305565</v>
      </c>
      <c r="I31" s="53">
        <f t="shared" si="5"/>
        <v>6.8886912012322554</v>
      </c>
      <c r="J31" s="58">
        <v>0</v>
      </c>
      <c r="K31" s="81">
        <v>23.92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23.92</v>
      </c>
      <c r="R31" s="91">
        <v>0</v>
      </c>
      <c r="S31" s="84">
        <v>0</v>
      </c>
      <c r="T31" s="84">
        <v>0</v>
      </c>
      <c r="U31" s="84">
        <v>72.05</v>
      </c>
      <c r="V31" s="84">
        <v>0</v>
      </c>
      <c r="W31" s="84">
        <v>0</v>
      </c>
      <c r="X31" s="94">
        <f t="shared" si="10"/>
        <v>0</v>
      </c>
      <c r="Y31" s="95">
        <f t="shared" si="11"/>
        <v>72.05</v>
      </c>
      <c r="Z31" s="91">
        <v>0</v>
      </c>
      <c r="AA31" s="84">
        <v>0</v>
      </c>
      <c r="AB31" s="84">
        <v>0</v>
      </c>
      <c r="AC31" s="84">
        <v>105.11</v>
      </c>
      <c r="AD31" s="96">
        <f t="shared" si="12"/>
        <v>0</v>
      </c>
      <c r="AE31" s="52">
        <f t="shared" si="13"/>
        <v>105.11</v>
      </c>
      <c r="AF31" s="118">
        <v>0.16816774193548387</v>
      </c>
      <c r="AG31" s="117">
        <v>0.40109771505376335</v>
      </c>
      <c r="AH31" s="54">
        <f t="shared" si="6"/>
        <v>6.7205234592967713</v>
      </c>
      <c r="AI31" s="63">
        <f t="shared" si="7"/>
        <v>9.8062957824805608</v>
      </c>
      <c r="AJ31" s="64">
        <v>118.79013539446218</v>
      </c>
      <c r="AK31" s="61">
        <v>123.72009967373781</v>
      </c>
      <c r="AL31" s="128">
        <v>51.341173404305565</v>
      </c>
      <c r="AM31" s="61">
        <v>216.68250682872787</v>
      </c>
      <c r="AS31" s="121"/>
      <c r="BA31" s="42"/>
      <c r="BB31" s="42"/>
    </row>
    <row r="32" spans="1:54" ht="16.5" thickBot="1" x14ac:dyDescent="0.3">
      <c r="A32" s="26">
        <v>24</v>
      </c>
      <c r="B32" s="70">
        <v>142.43</v>
      </c>
      <c r="C32" s="55">
        <f t="shared" si="0"/>
        <v>12.759877855164987</v>
      </c>
      <c r="D32" s="52">
        <f t="shared" si="1"/>
        <v>143.60599919480114</v>
      </c>
      <c r="E32" s="59">
        <f t="shared" si="2"/>
        <v>-13.935877049966114</v>
      </c>
      <c r="F32" s="71">
        <v>177.11</v>
      </c>
      <c r="G32" s="56">
        <f t="shared" si="3"/>
        <v>114.7920763789201</v>
      </c>
      <c r="H32" s="52">
        <f t="shared" si="4"/>
        <v>55.425812498093784</v>
      </c>
      <c r="I32" s="53">
        <f t="shared" si="5"/>
        <v>6.8921111229861296</v>
      </c>
      <c r="J32" s="58">
        <v>0</v>
      </c>
      <c r="K32" s="81">
        <v>23.94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23.94</v>
      </c>
      <c r="R32" s="91">
        <v>0</v>
      </c>
      <c r="S32" s="84">
        <v>0</v>
      </c>
      <c r="T32" s="84">
        <v>0</v>
      </c>
      <c r="U32" s="84">
        <v>71.78</v>
      </c>
      <c r="V32" s="84">
        <v>0</v>
      </c>
      <c r="W32" s="84">
        <v>0</v>
      </c>
      <c r="X32" s="94">
        <f t="shared" si="10"/>
        <v>0</v>
      </c>
      <c r="Y32" s="95">
        <f t="shared" si="11"/>
        <v>71.78</v>
      </c>
      <c r="Z32" s="92">
        <v>0</v>
      </c>
      <c r="AA32" s="93">
        <v>0</v>
      </c>
      <c r="AB32" s="93">
        <v>0</v>
      </c>
      <c r="AC32" s="93">
        <v>105.2</v>
      </c>
      <c r="AD32" s="96">
        <f t="shared" si="12"/>
        <v>0</v>
      </c>
      <c r="AE32" s="52">
        <f t="shared" si="13"/>
        <v>105.2</v>
      </c>
      <c r="AF32" s="118">
        <v>0.16816774193548387</v>
      </c>
      <c r="AG32" s="117">
        <v>0.40109771505376335</v>
      </c>
      <c r="AH32" s="54">
        <f t="shared" si="6"/>
        <v>6.7239433810506455</v>
      </c>
      <c r="AI32" s="63">
        <f t="shared" si="7"/>
        <v>9.6030252349801231</v>
      </c>
      <c r="AJ32" s="65">
        <v>114.7920763789201</v>
      </c>
      <c r="AK32" s="62">
        <v>117.95987785516499</v>
      </c>
      <c r="AL32" s="129">
        <v>55.425812498093784</v>
      </c>
      <c r="AM32" s="62">
        <v>215.38599919480114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207.53</v>
      </c>
      <c r="C33" s="40">
        <f t="shared" ref="C33:AE33" si="14">MAX(C9:C32)</f>
        <v>48.108462090157744</v>
      </c>
      <c r="D33" s="40">
        <f t="shared" si="14"/>
        <v>178.83173946119109</v>
      </c>
      <c r="E33" s="40">
        <f t="shared" si="14"/>
        <v>-8.9288812229172816</v>
      </c>
      <c r="F33" s="40">
        <f t="shared" si="14"/>
        <v>194.73</v>
      </c>
      <c r="G33" s="40">
        <f t="shared" si="14"/>
        <v>133.51591690315814</v>
      </c>
      <c r="H33" s="40">
        <f t="shared" si="14"/>
        <v>69.196660000000008</v>
      </c>
      <c r="I33" s="40">
        <f t="shared" si="14"/>
        <v>7.5616571985315133</v>
      </c>
      <c r="J33" s="40">
        <f t="shared" si="14"/>
        <v>0</v>
      </c>
      <c r="K33" s="40">
        <f t="shared" si="14"/>
        <v>24.15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24.15</v>
      </c>
      <c r="R33" s="40">
        <f t="shared" si="14"/>
        <v>36.85</v>
      </c>
      <c r="S33" s="40">
        <f t="shared" si="14"/>
        <v>0</v>
      </c>
      <c r="T33" s="40">
        <f t="shared" si="14"/>
        <v>0</v>
      </c>
      <c r="U33" s="40">
        <f t="shared" si="14"/>
        <v>72.62</v>
      </c>
      <c r="V33" s="40">
        <f t="shared" si="14"/>
        <v>0</v>
      </c>
      <c r="W33" s="40">
        <f t="shared" si="14"/>
        <v>65.040000000000006</v>
      </c>
      <c r="X33" s="40">
        <f t="shared" si="14"/>
        <v>36.85</v>
      </c>
      <c r="Y33" s="40">
        <f t="shared" si="14"/>
        <v>92.550000000000011</v>
      </c>
      <c r="Z33" s="40">
        <f>MAX(Z9:Z32)</f>
        <v>18.8</v>
      </c>
      <c r="AA33" s="40">
        <f>MAX(AA9:AA32)</f>
        <v>0</v>
      </c>
      <c r="AB33" s="40">
        <f>MAX(AB9:AB32)</f>
        <v>0</v>
      </c>
      <c r="AC33" s="40">
        <f t="shared" si="14"/>
        <v>110.72</v>
      </c>
      <c r="AD33" s="40">
        <f t="shared" si="14"/>
        <v>18.8</v>
      </c>
      <c r="AE33" s="40">
        <f t="shared" si="14"/>
        <v>110.72</v>
      </c>
      <c r="AF33" s="40">
        <f t="shared" ref="AF33:AM33" si="15">MAX(AF9:AF32)</f>
        <v>0.16816774193548387</v>
      </c>
      <c r="AG33" s="40">
        <f t="shared" si="15"/>
        <v>0.40109771505376335</v>
      </c>
      <c r="AH33" s="40">
        <f t="shared" si="15"/>
        <v>7.3934894565960292</v>
      </c>
      <c r="AI33" s="40">
        <f t="shared" si="15"/>
        <v>10.760021062028954</v>
      </c>
      <c r="AJ33" s="40">
        <f t="shared" si="15"/>
        <v>133.51591690315814</v>
      </c>
      <c r="AK33" s="40">
        <f t="shared" si="15"/>
        <v>137.58846209015775</v>
      </c>
      <c r="AL33" s="40">
        <f t="shared" si="15"/>
        <v>69.196660000000008</v>
      </c>
      <c r="AM33" s="130">
        <f t="shared" si="15"/>
        <v>235.14173946119109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155.3895918367347</v>
      </c>
      <c r="C34" s="41">
        <f t="shared" ref="C34:AE34" si="16">AVERAGE(C9:C33,C9:C32)</f>
        <v>28.501699084544391</v>
      </c>
      <c r="D34" s="41">
        <f t="shared" si="16"/>
        <v>138.63320200315783</v>
      </c>
      <c r="E34" s="41">
        <f t="shared" si="16"/>
        <v>-11.531404754468937</v>
      </c>
      <c r="F34" s="41">
        <f t="shared" si="16"/>
        <v>149.37693877551018</v>
      </c>
      <c r="G34" s="41">
        <f t="shared" si="16"/>
        <v>102.05515475953798</v>
      </c>
      <c r="H34" s="41">
        <f t="shared" si="16"/>
        <v>41.438960285706358</v>
      </c>
      <c r="I34" s="41">
        <f t="shared" si="16"/>
        <v>6.2000529976472913</v>
      </c>
      <c r="J34" s="41">
        <f t="shared" si="16"/>
        <v>0</v>
      </c>
      <c r="K34" s="41">
        <f t="shared" si="16"/>
        <v>21.623469387755112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21.623469387755112</v>
      </c>
      <c r="R34" s="41">
        <f t="shared" si="16"/>
        <v>9.0757142857142856</v>
      </c>
      <c r="S34" s="41">
        <f t="shared" si="16"/>
        <v>0</v>
      </c>
      <c r="T34" s="41">
        <f t="shared" si="16"/>
        <v>0</v>
      </c>
      <c r="U34" s="41">
        <f t="shared" si="16"/>
        <v>53.38204081632653</v>
      </c>
      <c r="V34" s="41">
        <f t="shared" si="16"/>
        <v>0</v>
      </c>
      <c r="W34" s="41">
        <f t="shared" si="16"/>
        <v>14.424081632653058</v>
      </c>
      <c r="X34" s="41">
        <f t="shared" si="16"/>
        <v>9.0757142857142856</v>
      </c>
      <c r="Y34" s="41">
        <f t="shared" si="16"/>
        <v>66.88551020408164</v>
      </c>
      <c r="Z34" s="41">
        <f>AVERAGE(Z9:Z33,Z9:Z32)</f>
        <v>4.6979591836734693</v>
      </c>
      <c r="AA34" s="41">
        <f>AVERAGE(AA9:AA33,AA9:AA32)</f>
        <v>0</v>
      </c>
      <c r="AB34" s="41">
        <f>AVERAGE(AB9:AB33,AB9:AB32)</f>
        <v>0</v>
      </c>
      <c r="AC34" s="41">
        <f t="shared" si="16"/>
        <v>96.376326530612218</v>
      </c>
      <c r="AD34" s="41">
        <f t="shared" si="16"/>
        <v>4.6979591836734693</v>
      </c>
      <c r="AE34" s="41">
        <f t="shared" si="16"/>
        <v>96.376326530612218</v>
      </c>
      <c r="AF34" s="41">
        <f t="shared" ref="AF34:AM34" si="17">AVERAGE(AF9:AF33,AF9:AF32)</f>
        <v>0.16816774193548392</v>
      </c>
      <c r="AG34" s="41">
        <f t="shared" si="17"/>
        <v>0.40109771505376335</v>
      </c>
      <c r="AH34" s="41">
        <f t="shared" si="17"/>
        <v>6.0318852557118046</v>
      </c>
      <c r="AI34" s="41">
        <f t="shared" si="17"/>
        <v>9.6081097753752598</v>
      </c>
      <c r="AJ34" s="41">
        <f t="shared" si="17"/>
        <v>106.36944047382372</v>
      </c>
      <c r="AK34" s="41">
        <f t="shared" si="17"/>
        <v>124.44455622740151</v>
      </c>
      <c r="AL34" s="41">
        <f t="shared" si="17"/>
        <v>49.762633755094107</v>
      </c>
      <c r="AM34" s="131">
        <f t="shared" si="17"/>
        <v>204.77912037050473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94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95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96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93</v>
      </c>
      <c r="B37" s="199"/>
      <c r="C37" s="199"/>
      <c r="D37" s="198" t="s">
        <v>100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97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92</v>
      </c>
      <c r="AM37" s="196"/>
      <c r="AN37" s="196"/>
      <c r="AO37" s="197"/>
      <c r="AP37" s="212" t="s">
        <v>98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514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215.49</v>
      </c>
      <c r="Z38" s="132"/>
      <c r="AA38" s="8" t="s">
        <v>21</v>
      </c>
      <c r="AB38" s="5" t="s">
        <v>23</v>
      </c>
      <c r="AC38" s="30"/>
      <c r="AD38" s="133">
        <v>1301.3</v>
      </c>
      <c r="AE38" s="132"/>
      <c r="AF38" s="7" t="s">
        <v>21</v>
      </c>
      <c r="AG38" s="5" t="s">
        <v>24</v>
      </c>
      <c r="AH38" s="6"/>
      <c r="AI38" s="133">
        <v>325.34899999999999</v>
      </c>
      <c r="AJ38" s="132"/>
      <c r="AK38" s="100" t="s">
        <v>21</v>
      </c>
      <c r="AL38" s="99" t="s">
        <v>24</v>
      </c>
      <c r="AM38" s="132">
        <v>99.654799999999994</v>
      </c>
      <c r="AN38" s="134"/>
      <c r="AO38" s="8" t="s">
        <v>21</v>
      </c>
      <c r="AP38" s="5" t="s">
        <v>24</v>
      </c>
      <c r="AQ38" s="132">
        <v>2207.9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3439.2</v>
      </c>
      <c r="C39" s="11" t="s">
        <v>21</v>
      </c>
      <c r="D39" s="9" t="s">
        <v>72</v>
      </c>
      <c r="E39" s="10">
        <v>3704</v>
      </c>
      <c r="F39" s="12" t="s">
        <v>21</v>
      </c>
      <c r="G39" s="98"/>
      <c r="H39" s="101" t="s">
        <v>25</v>
      </c>
      <c r="I39" s="102"/>
      <c r="J39" s="103">
        <v>21.15</v>
      </c>
      <c r="K39" s="104" t="s">
        <v>63</v>
      </c>
      <c r="L39" s="105">
        <v>0.66666666666666663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36.85</v>
      </c>
      <c r="Z39" s="102" t="s">
        <v>63</v>
      </c>
      <c r="AA39" s="108">
        <v>124.45833333334301</v>
      </c>
      <c r="AB39" s="106" t="s">
        <v>25</v>
      </c>
      <c r="AC39" s="109"/>
      <c r="AD39" s="103">
        <v>76.13</v>
      </c>
      <c r="AE39" s="104" t="s">
        <v>63</v>
      </c>
      <c r="AF39" s="108">
        <v>0.35694444444444445</v>
      </c>
      <c r="AG39" s="106" t="s">
        <v>25</v>
      </c>
      <c r="AH39" s="102"/>
      <c r="AI39" s="103">
        <v>65.040000000000006</v>
      </c>
      <c r="AJ39" s="102" t="s">
        <v>76</v>
      </c>
      <c r="AK39" s="107">
        <v>124.16666666667599</v>
      </c>
      <c r="AL39" s="101" t="s">
        <v>25</v>
      </c>
      <c r="AM39" s="102">
        <v>18.8</v>
      </c>
      <c r="AN39" s="103" t="s">
        <v>76</v>
      </c>
      <c r="AO39" s="111">
        <v>124.41666666667599</v>
      </c>
      <c r="AP39" s="106" t="s">
        <v>25</v>
      </c>
      <c r="AQ39" s="102">
        <v>110.72</v>
      </c>
      <c r="AR39" s="104" t="s">
        <v>62</v>
      </c>
      <c r="AS39" s="107">
        <v>124.70833333334301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551.41</v>
      </c>
      <c r="F42" s="44" t="s">
        <v>70</v>
      </c>
      <c r="G42" s="47">
        <v>124.62500000001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/>
      <c r="F43" s="78"/>
      <c r="G43" s="79">
        <v>56.31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/>
      <c r="F44" s="78"/>
      <c r="G44" s="79">
        <v>94.89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287.41000000000003</v>
      </c>
      <c r="F45" s="83" t="s">
        <v>73</v>
      </c>
      <c r="G45" s="48">
        <v>124.62500000001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270.01</v>
      </c>
      <c r="F46" s="80" t="s">
        <v>73</v>
      </c>
      <c r="G46" s="60">
        <v>124.87500000001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105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 MAI 23 </vt:lpstr>
      <vt:lpstr>'05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2023-05-06T12:22:24Z</dcterms:modified>
</cp:coreProperties>
</file>