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ED4D6E24-3FE5-453F-88D9-4994CB720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MAI 23 " sheetId="3" r:id="rId1"/>
  </sheets>
  <externalReferences>
    <externalReference r:id="rId2"/>
    <externalReference r:id="rId3"/>
  </externalReferences>
  <definedNames>
    <definedName name="_xlnm.Print_Area" localSheetId="0">'06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8" i="3" l="1"/>
  <c r="L9" i="3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  <c r="AK39" i="3" l="1"/>
  <c r="AI39" i="3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<sst xmlns="http://schemas.openxmlformats.org/spreadsheetml/2006/main" count="139" uniqueCount="107">
  <si>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</si>
  <si>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</si>
  <si>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</si>
  <si>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</si>
  <si>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</si>
  <si>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</si>
  <si>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</si>
  <si>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</si>
  <si>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</si>
  <si>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</si>
  <si>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</si>
  <si>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</si>
  <si>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</si>
  <si>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</si>
  <si>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</si>
  <si>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</si>
  <si>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</si>
  <si>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</si>
  <si>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</si>
  <si>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</si>
  <si>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</si>
  <si>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</si>
  <si>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</si>
  <si>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</si>
  <si>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</si>
  <si>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</si>
  <si>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</si>
  <si>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</si>
  <si>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</si>
  <si>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</si>
  <si>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</si>
  <si>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</si>
  <si>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</si>
  <si>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</si>
  <si>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</si>
  <si>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</si>
  <si>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</si>
  <si>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</si>
  <si>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</si>
  <si>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</si>
  <si>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</si>
  <si>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</si>
  <si>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</si>
  <si>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</si>
  <si>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</si>
  <si>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</si>
  <si>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</si>
  <si>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</si>
  <si>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</si>
  <si>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</si>
  <si>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</si>
  <si>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</si>
  <si>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</si>
  <si>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</si>
  <si>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</si>
  <si>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</si>
  <si>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</si>
  <si>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</si>
  <si>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</si>
  <si>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</si>
  <si>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</si>
  <si>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</si>
  <si>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</si>
  <si>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</si>
  <si>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</si>
  <si>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</si>
  <si>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</si>
  <si>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</si>
  <si>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</si>
  <si>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</si>
  <si>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</si>
  <si>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</si>
  <si>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</si>
  <si>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</si>
  <si>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</si>
  <si>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</si>
  <si>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</si>
  <si>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</si>
  <si>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</si>
  <si>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</si>
  <si>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</si>
  <si>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</si>
  <si>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</si>
  <si>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</si>
  <si>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</si>
  <si>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</si>
  <si>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</si>
  <si>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</si>
  <si>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</si>
  <si>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</si>
  <si>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</si>
  <si>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</si>
  <si>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</si>
  <si>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</si>
  <si>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</si>
  <si>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</si>
  <si>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</si>
  <si>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</si>
  <si>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</si>
  <si>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</si>
  <si>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</si>
  <si>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</si>
  <si>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</si>
  <si>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</si>
  <si>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MONTCHO</t>
  </si>
  <si>
    <t>DOSSA ET BOKO</t>
  </si>
  <si>
    <t>BOKO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</si>
</sst>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'!$B$9:$B$32</c:f>
              <c:numCache>
                <c:formatCode>General</c:formatCode>
                <c:ptCount val="24"/>
                <c:pt idx="0">
                  <c:v>134.31</c:v>
                </c:pt>
                <c:pt idx="1">
                  <c:v>131.38999999999999</c:v>
                </c:pt>
                <c:pt idx="2">
                  <c:v>117.34</c:v>
                </c:pt>
                <c:pt idx="3">
                  <c:v>109.57</c:v>
                </c:pt>
                <c:pt idx="4">
                  <c:v>95.07</c:v>
                </c:pt>
                <c:pt idx="5">
                  <c:v>80.069999999999993</c:v>
                </c:pt>
                <c:pt idx="6">
                  <c:v>81.19</c:v>
                </c:pt>
                <c:pt idx="7">
                  <c:v>82.72</c:v>
                </c:pt>
                <c:pt idx="8">
                  <c:v>93.35</c:v>
                </c:pt>
                <c:pt idx="9">
                  <c:v>102.55000000000001</c:v>
                </c:pt>
                <c:pt idx="10">
                  <c:v>97.18</c:v>
                </c:pt>
                <c:pt idx="11">
                  <c:v>71.569999999999993</c:v>
                </c:pt>
                <c:pt idx="12">
                  <c:v>99.47999999999999</c:v>
                </c:pt>
                <c:pt idx="13">
                  <c:v>108.05000000000001</c:v>
                </c:pt>
                <c:pt idx="14">
                  <c:v>125.7</c:v>
                </c:pt>
                <c:pt idx="15">
                  <c:v>130.4</c:v>
                </c:pt>
                <c:pt idx="16">
                  <c:v>125.12</c:v>
                </c:pt>
                <c:pt idx="17">
                  <c:v>132.12</c:v>
                </c:pt>
                <c:pt idx="18">
                  <c:v>162.57999999999998</c:v>
                </c:pt>
                <c:pt idx="19">
                  <c:v>165.06</c:v>
                </c:pt>
                <c:pt idx="20">
                  <c:v>164.04000000000002</c:v>
                </c:pt>
                <c:pt idx="21">
                  <c:v>171.12</c:v>
                </c:pt>
                <c:pt idx="22">
                  <c:v>161.95999999999998</c:v>
                </c:pt>
                <c:pt idx="23">
                  <c:v>160.66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'!$C$9:$C$32</c:f>
              <c:numCache>
                <c:formatCode>General</c:formatCode>
                <c:ptCount val="24"/>
                <c:pt idx="0">
                  <c:v>33.322851148193706</c:v>
                </c:pt>
                <c:pt idx="1">
                  <c:v>26.534893709747678</c:v>
                </c:pt>
                <c:pt idx="2">
                  <c:v>26.12638998839661</c:v>
                </c:pt>
                <c:pt idx="3">
                  <c:v>23.428481339923479</c:v>
                </c:pt>
                <c:pt idx="4">
                  <c:v>14.846411424964558</c:v>
                </c:pt>
                <c:pt idx="5">
                  <c:v>25.22995005237118</c:v>
                </c:pt>
                <c:pt idx="6">
                  <c:v>22.566867581678522</c:v>
                </c:pt>
                <c:pt idx="7">
                  <c:v>20.562671214811843</c:v>
                </c:pt>
                <c:pt idx="8">
                  <c:v>27.480067265127232</c:v>
                </c:pt>
                <c:pt idx="9">
                  <c:v>35.366638862020196</c:v>
                </c:pt>
                <c:pt idx="10">
                  <c:v>17.541842993456882</c:v>
                </c:pt>
                <c:pt idx="11">
                  <c:v>3.7161109241684471</c:v>
                </c:pt>
                <c:pt idx="12">
                  <c:v>10.187283271399849</c:v>
                </c:pt>
                <c:pt idx="13">
                  <c:v>11.146315149734662</c:v>
                </c:pt>
                <c:pt idx="14">
                  <c:v>19.439904883607397</c:v>
                </c:pt>
                <c:pt idx="15">
                  <c:v>28.453142189760655</c:v>
                </c:pt>
                <c:pt idx="16">
                  <c:v>21.78536829179717</c:v>
                </c:pt>
                <c:pt idx="17">
                  <c:v>33.730454660576981</c:v>
                </c:pt>
                <c:pt idx="18">
                  <c:v>52.877294216563214</c:v>
                </c:pt>
                <c:pt idx="19">
                  <c:v>51.483926881413396</c:v>
                </c:pt>
                <c:pt idx="20">
                  <c:v>50.388491111706429</c:v>
                </c:pt>
                <c:pt idx="21">
                  <c:v>52.665075303162283</c:v>
                </c:pt>
                <c:pt idx="22">
                  <c:v>44.265546271676243</c:v>
                </c:pt>
                <c:pt idx="23">
                  <c:v>44.760790595640913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'!$D$9:$D$32</c:f>
              <c:numCache>
                <c:formatCode>0.00</c:formatCode>
                <c:ptCount val="24"/>
                <c:pt idx="0">
                  <c:v>115.121975262006</c:v>
                </c:pt>
                <c:pt idx="1">
                  <c:v>119.11912720642067</c:v>
                </c:pt>
                <c:pt idx="2">
                  <c:v>105.82357153365859</c:v>
                </c:pt>
                <c:pt idx="3">
                  <c:v>101.02238768353325</c:v>
                </c:pt>
                <c:pt idx="4">
                  <c:v>95.518794902393822</c:v>
                </c:pt>
                <c:pt idx="5">
                  <c:v>70.955294510881217</c:v>
                </c:pt>
                <c:pt idx="6">
                  <c:v>73.756302172522624</c:v>
                </c:pt>
                <c:pt idx="7">
                  <c:v>77.224704995581959</c:v>
                </c:pt>
                <c:pt idx="8">
                  <c:v>80.656215307935355</c:v>
                </c:pt>
                <c:pt idx="9">
                  <c:v>81.738384023133349</c:v>
                </c:pt>
                <c:pt idx="10">
                  <c:v>94.249959984434312</c:v>
                </c:pt>
                <c:pt idx="11">
                  <c:v>83.259570034050185</c:v>
                </c:pt>
                <c:pt idx="12">
                  <c:v>104.98146938409339</c:v>
                </c:pt>
                <c:pt idx="13">
                  <c:v>111.36274087817355</c:v>
                </c:pt>
                <c:pt idx="14">
                  <c:v>120.14044907989719</c:v>
                </c:pt>
                <c:pt idx="15">
                  <c:v>115.83301858127997</c:v>
                </c:pt>
                <c:pt idx="16">
                  <c:v>117.07723820872066</c:v>
                </c:pt>
                <c:pt idx="17">
                  <c:v>112.04871922269749</c:v>
                </c:pt>
                <c:pt idx="18">
                  <c:v>122.50654729931202</c:v>
                </c:pt>
                <c:pt idx="19">
                  <c:v>126.35667628945023</c:v>
                </c:pt>
                <c:pt idx="20">
                  <c:v>126.36267695278165</c:v>
                </c:pt>
                <c:pt idx="21">
                  <c:v>131.01210804041952</c:v>
                </c:pt>
                <c:pt idx="22">
                  <c:v>130.5738948441024</c:v>
                </c:pt>
                <c:pt idx="23">
                  <c:v>129.38256416753489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'!$E$9:$E$32</c:f>
              <c:numCache>
                <c:formatCode>0.00</c:formatCode>
                <c:ptCount val="24"/>
                <c:pt idx="0">
                  <c:v>-14.134826410199695</c:v>
                </c:pt>
                <c:pt idx="1">
                  <c:v>-14.264020916168368</c:v>
                </c:pt>
                <c:pt idx="2">
                  <c:v>-14.609961522055174</c:v>
                </c:pt>
                <c:pt idx="3">
                  <c:v>-14.88086902345677</c:v>
                </c:pt>
                <c:pt idx="4">
                  <c:v>-15.29520632735837</c:v>
                </c:pt>
                <c:pt idx="5">
                  <c:v>-16.115244563252446</c:v>
                </c:pt>
                <c:pt idx="6">
                  <c:v>-15.133169754201139</c:v>
                </c:pt>
                <c:pt idx="7">
                  <c:v>-15.067376210393808</c:v>
                </c:pt>
                <c:pt idx="8">
                  <c:v>-14.786282573062612</c:v>
                </c:pt>
                <c:pt idx="9">
                  <c:v>-14.555022885153539</c:v>
                </c:pt>
                <c:pt idx="10">
                  <c:v>-14.611802977891267</c:v>
                </c:pt>
                <c:pt idx="11">
                  <c:v>-15.40568095821863</c:v>
                </c:pt>
                <c:pt idx="12">
                  <c:v>-15.68875265549323</c:v>
                </c:pt>
                <c:pt idx="13">
                  <c:v>-14.459056027908167</c:v>
                </c:pt>
                <c:pt idx="14">
                  <c:v>-13.880353963504637</c:v>
                </c:pt>
                <c:pt idx="15">
                  <c:v>-13.886160771040688</c:v>
                </c:pt>
                <c:pt idx="16">
                  <c:v>-13.742606500517899</c:v>
                </c:pt>
                <c:pt idx="17">
                  <c:v>-13.659173883274525</c:v>
                </c:pt>
                <c:pt idx="18">
                  <c:v>-12.80384151587524</c:v>
                </c:pt>
                <c:pt idx="19">
                  <c:v>-12.780603170863719</c:v>
                </c:pt>
                <c:pt idx="20">
                  <c:v>-12.711168064488083</c:v>
                </c:pt>
                <c:pt idx="21">
                  <c:v>-12.557183343581796</c:v>
                </c:pt>
                <c:pt idx="22">
                  <c:v>-12.879441115778645</c:v>
                </c:pt>
                <c:pt idx="23">
                  <c:v>-13.483354763175823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'!$Q$9:$Q$32</c:f>
              <c:numCache>
                <c:formatCode>0.00</c:formatCode>
                <c:ptCount val="24"/>
                <c:pt idx="0">
                  <c:v>23.92</c:v>
                </c:pt>
                <c:pt idx="1">
                  <c:v>23.94</c:v>
                </c:pt>
                <c:pt idx="2">
                  <c:v>23.92</c:v>
                </c:pt>
                <c:pt idx="3">
                  <c:v>23.97</c:v>
                </c:pt>
                <c:pt idx="4">
                  <c:v>24.01</c:v>
                </c:pt>
                <c:pt idx="5">
                  <c:v>24.01</c:v>
                </c:pt>
                <c:pt idx="6">
                  <c:v>23.08</c:v>
                </c:pt>
                <c:pt idx="7">
                  <c:v>23.08</c:v>
                </c:pt>
                <c:pt idx="8">
                  <c:v>23.08</c:v>
                </c:pt>
                <c:pt idx="9">
                  <c:v>23.08</c:v>
                </c:pt>
                <c:pt idx="10">
                  <c:v>22.91</c:v>
                </c:pt>
                <c:pt idx="11">
                  <c:v>22.89</c:v>
                </c:pt>
                <c:pt idx="12">
                  <c:v>23.1</c:v>
                </c:pt>
                <c:pt idx="13">
                  <c:v>22.08</c:v>
                </c:pt>
                <c:pt idx="14">
                  <c:v>22.08</c:v>
                </c:pt>
                <c:pt idx="15">
                  <c:v>22.16</c:v>
                </c:pt>
                <c:pt idx="16">
                  <c:v>22.08</c:v>
                </c:pt>
                <c:pt idx="17">
                  <c:v>22.08</c:v>
                </c:pt>
                <c:pt idx="18">
                  <c:v>22.08</c:v>
                </c:pt>
                <c:pt idx="19">
                  <c:v>22.08</c:v>
                </c:pt>
                <c:pt idx="20">
                  <c:v>22.08</c:v>
                </c:pt>
                <c:pt idx="21">
                  <c:v>22.15</c:v>
                </c:pt>
                <c:pt idx="22">
                  <c:v>22.15</c:v>
                </c:pt>
                <c:pt idx="23">
                  <c:v>22.15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'!$AE$9:$AE$32</c:f>
              <c:numCache>
                <c:formatCode>0.00</c:formatCode>
                <c:ptCount val="24"/>
                <c:pt idx="0">
                  <c:v>105.4</c:v>
                </c:pt>
                <c:pt idx="1">
                  <c:v>104.4</c:v>
                </c:pt>
                <c:pt idx="2">
                  <c:v>105.2</c:v>
                </c:pt>
                <c:pt idx="3">
                  <c:v>105.03</c:v>
                </c:pt>
                <c:pt idx="4">
                  <c:v>106.14</c:v>
                </c:pt>
                <c:pt idx="5">
                  <c:v>88.65</c:v>
                </c:pt>
                <c:pt idx="6">
                  <c:v>90.15</c:v>
                </c:pt>
                <c:pt idx="7">
                  <c:v>90.71</c:v>
                </c:pt>
                <c:pt idx="8">
                  <c:v>90.34</c:v>
                </c:pt>
                <c:pt idx="9">
                  <c:v>90.64</c:v>
                </c:pt>
                <c:pt idx="10">
                  <c:v>88.08</c:v>
                </c:pt>
                <c:pt idx="11">
                  <c:v>86.1</c:v>
                </c:pt>
                <c:pt idx="12">
                  <c:v>87.03</c:v>
                </c:pt>
                <c:pt idx="13">
                  <c:v>86.93</c:v>
                </c:pt>
                <c:pt idx="14">
                  <c:v>88.14</c:v>
                </c:pt>
                <c:pt idx="15">
                  <c:v>85.64</c:v>
                </c:pt>
                <c:pt idx="16">
                  <c:v>93.27</c:v>
                </c:pt>
                <c:pt idx="17">
                  <c:v>88.45</c:v>
                </c:pt>
                <c:pt idx="18">
                  <c:v>88.54</c:v>
                </c:pt>
                <c:pt idx="19">
                  <c:v>86.43</c:v>
                </c:pt>
                <c:pt idx="20">
                  <c:v>90.07</c:v>
                </c:pt>
                <c:pt idx="21">
                  <c:v>91.05</c:v>
                </c:pt>
                <c:pt idx="22">
                  <c:v>88.62</c:v>
                </c:pt>
                <c:pt idx="23">
                  <c:v>82.87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'!$AK$9:$AK$32</c:f>
              <c:numCache>
                <c:formatCode>0.00</c:formatCode>
                <c:ptCount val="24"/>
                <c:pt idx="0">
                  <c:v>138.72285114819371</c:v>
                </c:pt>
                <c:pt idx="1">
                  <c:v>130.93489370974768</c:v>
                </c:pt>
                <c:pt idx="2">
                  <c:v>131.32638998839661</c:v>
                </c:pt>
                <c:pt idx="3">
                  <c:v>128.45848133992348</c:v>
                </c:pt>
                <c:pt idx="4">
                  <c:v>120.98641142496456</c:v>
                </c:pt>
                <c:pt idx="5">
                  <c:v>113.87995005237119</c:v>
                </c:pt>
                <c:pt idx="6">
                  <c:v>112.71686758167853</c:v>
                </c:pt>
                <c:pt idx="7">
                  <c:v>111.27267121481184</c:v>
                </c:pt>
                <c:pt idx="8">
                  <c:v>117.82006726512724</c:v>
                </c:pt>
                <c:pt idx="9">
                  <c:v>126.0066388620202</c:v>
                </c:pt>
                <c:pt idx="10">
                  <c:v>105.62184299345688</c:v>
                </c:pt>
                <c:pt idx="11">
                  <c:v>89.816110924168441</c:v>
                </c:pt>
                <c:pt idx="12">
                  <c:v>97.21728327139985</c:v>
                </c:pt>
                <c:pt idx="13">
                  <c:v>98.076315149734668</c:v>
                </c:pt>
                <c:pt idx="14">
                  <c:v>107.5799048836074</c:v>
                </c:pt>
                <c:pt idx="15">
                  <c:v>114.09314218976066</c:v>
                </c:pt>
                <c:pt idx="16">
                  <c:v>115.05536829179717</c:v>
                </c:pt>
                <c:pt idx="17">
                  <c:v>122.18045466057698</c:v>
                </c:pt>
                <c:pt idx="18">
                  <c:v>141.41729421656322</c:v>
                </c:pt>
                <c:pt idx="19">
                  <c:v>137.9139268814134</c:v>
                </c:pt>
                <c:pt idx="20">
                  <c:v>140.45849111170642</c:v>
                </c:pt>
                <c:pt idx="21">
                  <c:v>143.71507530316228</c:v>
                </c:pt>
                <c:pt idx="22">
                  <c:v>132.88554627167625</c:v>
                </c:pt>
                <c:pt idx="23">
                  <c:v>127.63079059564092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'!$AM$9:$AM$32</c:f>
              <c:numCache>
                <c:formatCode>0.00</c:formatCode>
                <c:ptCount val="24"/>
                <c:pt idx="0">
                  <c:v>187.02197526200601</c:v>
                </c:pt>
                <c:pt idx="1">
                  <c:v>191.01912720642068</c:v>
                </c:pt>
                <c:pt idx="2">
                  <c:v>177.92357153365859</c:v>
                </c:pt>
                <c:pt idx="3">
                  <c:v>173.12238768353325</c:v>
                </c:pt>
                <c:pt idx="4">
                  <c:v>167.59879490239382</c:v>
                </c:pt>
                <c:pt idx="5">
                  <c:v>144.46529451088122</c:v>
                </c:pt>
                <c:pt idx="6">
                  <c:v>147.43630217252263</c:v>
                </c:pt>
                <c:pt idx="7">
                  <c:v>151.16470499558196</c:v>
                </c:pt>
                <c:pt idx="8">
                  <c:v>154.37621530793535</c:v>
                </c:pt>
                <c:pt idx="9">
                  <c:v>154.21838402313335</c:v>
                </c:pt>
                <c:pt idx="10">
                  <c:v>166.72995998443432</c:v>
                </c:pt>
                <c:pt idx="11">
                  <c:v>154.27957003405018</c:v>
                </c:pt>
                <c:pt idx="12">
                  <c:v>144.34146938409339</c:v>
                </c:pt>
                <c:pt idx="13">
                  <c:v>150.76274087817356</c:v>
                </c:pt>
                <c:pt idx="14">
                  <c:v>161.3504490798972</c:v>
                </c:pt>
                <c:pt idx="15">
                  <c:v>157.41301858127997</c:v>
                </c:pt>
                <c:pt idx="16">
                  <c:v>158.65723820872066</c:v>
                </c:pt>
                <c:pt idx="17">
                  <c:v>154.42871922269748</c:v>
                </c:pt>
                <c:pt idx="18">
                  <c:v>164.88654729931201</c:v>
                </c:pt>
                <c:pt idx="19">
                  <c:v>169.19667628945024</c:v>
                </c:pt>
                <c:pt idx="20">
                  <c:v>169.06267695278166</c:v>
                </c:pt>
                <c:pt idx="21">
                  <c:v>173.58210804041951</c:v>
                </c:pt>
                <c:pt idx="22">
                  <c:v>173.2238948441024</c:v>
                </c:pt>
                <c:pt idx="23">
                  <c:v>157.51256416753489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'!$F$9:$F$32</c:f>
              <c:numCache>
                <c:formatCode>General</c:formatCode>
                <c:ptCount val="24"/>
                <c:pt idx="0">
                  <c:v>171.88</c:v>
                </c:pt>
                <c:pt idx="1">
                  <c:v>168.33</c:v>
                </c:pt>
                <c:pt idx="2">
                  <c:v>164.56</c:v>
                </c:pt>
                <c:pt idx="3">
                  <c:v>160</c:v>
                </c:pt>
                <c:pt idx="4">
                  <c:v>166.79</c:v>
                </c:pt>
                <c:pt idx="5">
                  <c:v>150.97</c:v>
                </c:pt>
                <c:pt idx="6">
                  <c:v>125.62</c:v>
                </c:pt>
                <c:pt idx="7">
                  <c:v>106.15</c:v>
                </c:pt>
                <c:pt idx="8">
                  <c:v>100.26</c:v>
                </c:pt>
                <c:pt idx="9">
                  <c:v>100.28</c:v>
                </c:pt>
                <c:pt idx="10">
                  <c:v>114.75</c:v>
                </c:pt>
                <c:pt idx="11">
                  <c:v>92.48</c:v>
                </c:pt>
                <c:pt idx="12">
                  <c:v>95.31</c:v>
                </c:pt>
                <c:pt idx="13">
                  <c:v>110.95</c:v>
                </c:pt>
                <c:pt idx="14">
                  <c:v>133.55000000000001</c:v>
                </c:pt>
                <c:pt idx="15">
                  <c:v>144.63</c:v>
                </c:pt>
                <c:pt idx="16">
                  <c:v>155.18</c:v>
                </c:pt>
                <c:pt idx="17">
                  <c:v>160.65</c:v>
                </c:pt>
                <c:pt idx="18">
                  <c:v>198.32</c:v>
                </c:pt>
                <c:pt idx="19">
                  <c:v>196.22</c:v>
                </c:pt>
                <c:pt idx="20">
                  <c:v>197.57</c:v>
                </c:pt>
                <c:pt idx="21">
                  <c:v>187.76</c:v>
                </c:pt>
                <c:pt idx="22">
                  <c:v>176.12</c:v>
                </c:pt>
                <c:pt idx="23">
                  <c:v>174.92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'!$G$9:$G$32</c:f>
              <c:numCache>
                <c:formatCode>0.00</c:formatCode>
                <c:ptCount val="24"/>
                <c:pt idx="0">
                  <c:v>93.184169663974913</c:v>
                </c:pt>
                <c:pt idx="1">
                  <c:v>90.827698184865255</c:v>
                </c:pt>
                <c:pt idx="2">
                  <c:v>88.288531087523609</c:v>
                </c:pt>
                <c:pt idx="3">
                  <c:v>94.436273819181096</c:v>
                </c:pt>
                <c:pt idx="4">
                  <c:v>83.446154548243356</c:v>
                </c:pt>
                <c:pt idx="5">
                  <c:v>77.479019534266072</c:v>
                </c:pt>
                <c:pt idx="6">
                  <c:v>72.352019849058749</c:v>
                </c:pt>
                <c:pt idx="7">
                  <c:v>62.143720430731157</c:v>
                </c:pt>
                <c:pt idx="8">
                  <c:v>59.982101314558939</c:v>
                </c:pt>
                <c:pt idx="9">
                  <c:v>58.167428206881183</c:v>
                </c:pt>
                <c:pt idx="10">
                  <c:v>67.818622297201728</c:v>
                </c:pt>
                <c:pt idx="11">
                  <c:v>40.409994146614352</c:v>
                </c:pt>
                <c:pt idx="12">
                  <c:v>49.811799998143229</c:v>
                </c:pt>
                <c:pt idx="13">
                  <c:v>58.990232704156696</c:v>
                </c:pt>
                <c:pt idx="14">
                  <c:v>67.957432752951703</c:v>
                </c:pt>
                <c:pt idx="15">
                  <c:v>75.011016967017298</c:v>
                </c:pt>
                <c:pt idx="16">
                  <c:v>82.828170588607833</c:v>
                </c:pt>
                <c:pt idx="17">
                  <c:v>86.497498538788108</c:v>
                </c:pt>
                <c:pt idx="18">
                  <c:v>110.41068563210386</c:v>
                </c:pt>
                <c:pt idx="19">
                  <c:v>109.27550447853272</c:v>
                </c:pt>
                <c:pt idx="20">
                  <c:v>109.46823740939152</c:v>
                </c:pt>
                <c:pt idx="21">
                  <c:v>102.96578091839964</c:v>
                </c:pt>
                <c:pt idx="22">
                  <c:v>93.924748428570496</c:v>
                </c:pt>
                <c:pt idx="23">
                  <c:v>90.780689663969497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'!$H$9:$H$32</c:f>
              <c:numCache>
                <c:formatCode>0.00</c:formatCode>
                <c:ptCount val="24"/>
                <c:pt idx="0">
                  <c:v>72.002454529960815</c:v>
                </c:pt>
                <c:pt idx="1">
                  <c:v>70.943822664339763</c:v>
                </c:pt>
                <c:pt idx="2">
                  <c:v>69.856246051508563</c:v>
                </c:pt>
                <c:pt idx="3">
                  <c:v>59.321778598331619</c:v>
                </c:pt>
                <c:pt idx="4">
                  <c:v>76.843884805683999</c:v>
                </c:pt>
                <c:pt idx="5">
                  <c:v>67.602408954767498</c:v>
                </c:pt>
                <c:pt idx="6">
                  <c:v>47.924319549179287</c:v>
                </c:pt>
                <c:pt idx="7">
                  <c:v>38.534181276906111</c:v>
                </c:pt>
                <c:pt idx="8">
                  <c:v>34.5508246643546</c:v>
                </c:pt>
                <c:pt idx="9">
                  <c:v>36.896208787654196</c:v>
                </c:pt>
                <c:pt idx="10">
                  <c:v>40.766170180023941</c:v>
                </c:pt>
                <c:pt idx="11">
                  <c:v>46.76358456065519</c:v>
                </c:pt>
                <c:pt idx="12">
                  <c:v>40.231297964923186</c:v>
                </c:pt>
                <c:pt idx="13">
                  <c:v>46.852082141221707</c:v>
                </c:pt>
                <c:pt idx="14">
                  <c:v>59.979111371619283</c:v>
                </c:pt>
                <c:pt idx="15">
                  <c:v>63.769930920847358</c:v>
                </c:pt>
                <c:pt idx="16">
                  <c:v>66.199541710495623</c:v>
                </c:pt>
                <c:pt idx="17">
                  <c:v>67.934854653658107</c:v>
                </c:pt>
                <c:pt idx="18">
                  <c:v>80.260223237269514</c:v>
                </c:pt>
                <c:pt idx="19">
                  <c:v>79.375203675414923</c:v>
                </c:pt>
                <c:pt idx="20">
                  <c:v>80.481171206219599</c:v>
                </c:pt>
                <c:pt idx="21">
                  <c:v>77.546404191205539</c:v>
                </c:pt>
                <c:pt idx="22">
                  <c:v>75.389752014007129</c:v>
                </c:pt>
                <c:pt idx="23">
                  <c:v>77.379410262129682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'!$I$9:$I$32</c:f>
              <c:numCache>
                <c:formatCode>0.00</c:formatCode>
                <c:ptCount val="24"/>
                <c:pt idx="0">
                  <c:v>6.6933758060642603</c:v>
                </c:pt>
                <c:pt idx="1">
                  <c:v>6.5584791507949873</c:v>
                </c:pt>
                <c:pt idx="2">
                  <c:v>6.4152228609678374</c:v>
                </c:pt>
                <c:pt idx="3">
                  <c:v>6.2419475824872777</c:v>
                </c:pt>
                <c:pt idx="4">
                  <c:v>6.499960646072644</c:v>
                </c:pt>
                <c:pt idx="5">
                  <c:v>5.8885715109664245</c:v>
                </c:pt>
                <c:pt idx="6">
                  <c:v>5.3436606017619779</c:v>
                </c:pt>
                <c:pt idx="7">
                  <c:v>5.4720982923627544</c:v>
                </c:pt>
                <c:pt idx="8">
                  <c:v>5.7270740210864899</c:v>
                </c:pt>
                <c:pt idx="9">
                  <c:v>5.2163630054646246</c:v>
                </c:pt>
                <c:pt idx="10">
                  <c:v>6.1652075227743337</c:v>
                </c:pt>
                <c:pt idx="11">
                  <c:v>5.3064212927304863</c:v>
                </c:pt>
                <c:pt idx="12">
                  <c:v>5.2669020369335824</c:v>
                </c:pt>
                <c:pt idx="13">
                  <c:v>5.1076851546215876</c:v>
                </c:pt>
                <c:pt idx="14">
                  <c:v>5.6134558754290067</c:v>
                </c:pt>
                <c:pt idx="15">
                  <c:v>5.8490521121353352</c:v>
                </c:pt>
                <c:pt idx="16">
                  <c:v>6.1522877008965606</c:v>
                </c:pt>
                <c:pt idx="17">
                  <c:v>6.2176468075538009</c:v>
                </c:pt>
                <c:pt idx="18">
                  <c:v>7.6490911306266396</c:v>
                </c:pt>
                <c:pt idx="19">
                  <c:v>7.5692918460523613</c:v>
                </c:pt>
                <c:pt idx="20">
                  <c:v>7.6205913843888977</c:v>
                </c:pt>
                <c:pt idx="21">
                  <c:v>7.2478148903948165</c:v>
                </c:pt>
                <c:pt idx="22">
                  <c:v>6.8054995574223751</c:v>
                </c:pt>
                <c:pt idx="23">
                  <c:v>6.7599000739008188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4.5999999999999996</c:v>
                </c:pt>
                <c:pt idx="7">
                  <c:v>10.1</c:v>
                </c:pt>
                <c:pt idx="8">
                  <c:v>15.1</c:v>
                </c:pt>
                <c:pt idx="9">
                  <c:v>9.6999999999999993</c:v>
                </c:pt>
                <c:pt idx="10">
                  <c:v>9.1999999999999993</c:v>
                </c:pt>
                <c:pt idx="11">
                  <c:v>14.3</c:v>
                </c:pt>
                <c:pt idx="12">
                  <c:v>19.2</c:v>
                </c:pt>
                <c:pt idx="13">
                  <c:v>15.7</c:v>
                </c:pt>
                <c:pt idx="14">
                  <c:v>8.1999999999999993</c:v>
                </c:pt>
                <c:pt idx="15">
                  <c:v>4.0999999999999996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MAI 23 '!$AJ$9:$AJ$32</c:f>
              <c:numCache>
                <c:formatCode>0.00</c:formatCode>
                <c:ptCount val="24"/>
                <c:pt idx="0">
                  <c:v>93.184169663974913</c:v>
                </c:pt>
                <c:pt idx="1">
                  <c:v>90.827698184865255</c:v>
                </c:pt>
                <c:pt idx="2">
                  <c:v>88.288531087523609</c:v>
                </c:pt>
                <c:pt idx="3">
                  <c:v>94.436273819181096</c:v>
                </c:pt>
                <c:pt idx="4">
                  <c:v>83.446154548243356</c:v>
                </c:pt>
                <c:pt idx="5">
                  <c:v>78.179019534266075</c:v>
                </c:pt>
                <c:pt idx="6">
                  <c:v>76.952019849058743</c:v>
                </c:pt>
                <c:pt idx="7">
                  <c:v>72.243720430731159</c:v>
                </c:pt>
                <c:pt idx="8">
                  <c:v>75.08210131455894</c:v>
                </c:pt>
                <c:pt idx="9">
                  <c:v>67.867428206881186</c:v>
                </c:pt>
                <c:pt idx="10">
                  <c:v>77.01862229720173</c:v>
                </c:pt>
                <c:pt idx="11">
                  <c:v>54.709994146614356</c:v>
                </c:pt>
                <c:pt idx="12">
                  <c:v>69.011799998143232</c:v>
                </c:pt>
                <c:pt idx="13">
                  <c:v>74.690232704156699</c:v>
                </c:pt>
                <c:pt idx="14">
                  <c:v>76.157432752951706</c:v>
                </c:pt>
                <c:pt idx="15">
                  <c:v>79.111016967017292</c:v>
                </c:pt>
                <c:pt idx="16">
                  <c:v>84.228170588607838</c:v>
                </c:pt>
                <c:pt idx="17">
                  <c:v>86.497498538788108</c:v>
                </c:pt>
                <c:pt idx="18">
                  <c:v>110.41068563210386</c:v>
                </c:pt>
                <c:pt idx="19">
                  <c:v>109.27550447853272</c:v>
                </c:pt>
                <c:pt idx="20">
                  <c:v>109.46823740939152</c:v>
                </c:pt>
                <c:pt idx="21">
                  <c:v>102.96578091839964</c:v>
                </c:pt>
                <c:pt idx="22">
                  <c:v>93.924748428570496</c:v>
                </c:pt>
                <c:pt idx="23">
                  <c:v>90.780689663969497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MAI 23 '!$AL$9:$AL$32</c:f>
              <c:numCache>
                <c:formatCode>0.00</c:formatCode>
                <c:ptCount val="24"/>
                <c:pt idx="0">
                  <c:v>72.002454529960815</c:v>
                </c:pt>
                <c:pt idx="1">
                  <c:v>70.943822664339763</c:v>
                </c:pt>
                <c:pt idx="2">
                  <c:v>69.856246051508563</c:v>
                </c:pt>
                <c:pt idx="3">
                  <c:v>59.321778598331619</c:v>
                </c:pt>
                <c:pt idx="4">
                  <c:v>76.843884805683999</c:v>
                </c:pt>
                <c:pt idx="5">
                  <c:v>67.922408954767491</c:v>
                </c:pt>
                <c:pt idx="6">
                  <c:v>55.354319549179287</c:v>
                </c:pt>
                <c:pt idx="7">
                  <c:v>63.314181276906112</c:v>
                </c:pt>
                <c:pt idx="8">
                  <c:v>66.930824664354603</c:v>
                </c:pt>
                <c:pt idx="9">
                  <c:v>61.216208787654196</c:v>
                </c:pt>
                <c:pt idx="10">
                  <c:v>76.086170180023942</c:v>
                </c:pt>
                <c:pt idx="11">
                  <c:v>76.65358456065519</c:v>
                </c:pt>
                <c:pt idx="12">
                  <c:v>61.351297964923191</c:v>
                </c:pt>
                <c:pt idx="13">
                  <c:v>51.642082141221707</c:v>
                </c:pt>
                <c:pt idx="14">
                  <c:v>62.979111371619283</c:v>
                </c:pt>
                <c:pt idx="15">
                  <c:v>65.989930920847357</c:v>
                </c:pt>
                <c:pt idx="16">
                  <c:v>68.549541710495618</c:v>
                </c:pt>
                <c:pt idx="17">
                  <c:v>67.934854653658107</c:v>
                </c:pt>
                <c:pt idx="18">
                  <c:v>80.260223237269514</c:v>
                </c:pt>
                <c:pt idx="19">
                  <c:v>79.375203675414923</c:v>
                </c:pt>
                <c:pt idx="20">
                  <c:v>80.481171206219599</c:v>
                </c:pt>
                <c:pt idx="21">
                  <c:v>77.546404191205539</c:v>
                </c:pt>
                <c:pt idx="22">
                  <c:v>75.389752014007129</c:v>
                </c:pt>
                <c:pt idx="23">
                  <c:v>77.379410262129682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>
        <row r="22">
          <cell r="K22">
            <v>0</v>
          </cell>
        </row>
        <row r="23">
          <cell r="K23">
            <v>0</v>
          </cell>
          <cell r="L23">
            <v>125.04166666667599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H2" sqref="H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45022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89</v>
      </c>
      <c r="AG4" s="208"/>
      <c r="AH4" s="208"/>
      <c r="AI4" s="208"/>
      <c r="AJ4" s="186" t="s">
        <v>102</v>
      </c>
      <c r="AK4" s="187"/>
      <c r="AL4" s="186" t="s">
        <v>103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90</v>
      </c>
      <c r="S6" s="193"/>
      <c r="T6" s="193"/>
      <c r="U6" s="193"/>
      <c r="V6" s="193"/>
      <c r="W6" s="193"/>
      <c r="X6" s="193"/>
      <c r="Y6" s="193"/>
      <c r="Z6" s="192" t="s">
        <v>91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88</v>
      </c>
      <c r="Y7" s="159"/>
      <c r="Z7" s="143" t="s">
        <v>3</v>
      </c>
      <c r="AA7" s="157"/>
      <c r="AB7" s="157"/>
      <c r="AC7" s="144"/>
      <c r="AD7" s="149" t="s">
        <v>88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134.31</v>
      </c>
      <c r="C9" s="51">
        <f t="shared" ref="C9:C32" si="0">AK9-AE9</f>
        <v>33.322851148193706</v>
      </c>
      <c r="D9" s="52">
        <f t="shared" ref="D9:D32" si="1">AM9-Y9</f>
        <v>115.121975262006</v>
      </c>
      <c r="E9" s="59">
        <f t="shared" ref="E9:E32" si="2">(AG9+AI9)-Q9</f>
        <v>-14.134826410199695</v>
      </c>
      <c r="F9" s="76">
        <v>171.88</v>
      </c>
      <c r="G9" s="52">
        <f t="shared" ref="G9:G32" si="3">AJ9-AD9</f>
        <v>93.184169663974913</v>
      </c>
      <c r="H9" s="52">
        <f t="shared" ref="H9:H32" si="4">AL9-X9</f>
        <v>72.002454529960815</v>
      </c>
      <c r="I9" s="53">
        <f t="shared" ref="I9:I32" si="5">(AH9+AF9)-P9</f>
        <v>6.6933758060642603</v>
      </c>
      <c r="J9" s="58">
        <v>0</v>
      </c>
      <c r="K9" s="84">
        <v>23.92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23.92</v>
      </c>
      <c r="R9" s="91">
        <v>0</v>
      </c>
      <c r="S9" s="84">
        <v>0</v>
      </c>
      <c r="T9" s="84">
        <v>0</v>
      </c>
      <c r="U9" s="84">
        <v>71.900000000000006</v>
      </c>
      <c r="V9" s="68">
        <v>0</v>
      </c>
      <c r="W9" s="90">
        <v>0</v>
      </c>
      <c r="X9" s="94">
        <f>R9+T9+V9</f>
        <v>0</v>
      </c>
      <c r="Y9" s="95">
        <f>S9+U9+W9</f>
        <v>71.900000000000006</v>
      </c>
      <c r="Z9" s="91">
        <v>0</v>
      </c>
      <c r="AA9" s="84">
        <v>0</v>
      </c>
      <c r="AB9" s="84">
        <v>0</v>
      </c>
      <c r="AC9" s="84">
        <v>105.4</v>
      </c>
      <c r="AD9" s="96">
        <f>Z9+AB9</f>
        <v>0</v>
      </c>
      <c r="AE9" s="52">
        <f>AA9+AC9</f>
        <v>105.4</v>
      </c>
      <c r="AF9" s="116">
        <v>0.16816774193548387</v>
      </c>
      <c r="AG9" s="117">
        <v>0.40109771505376335</v>
      </c>
      <c r="AH9" s="54">
        <f t="shared" ref="AH9:AH32" si="6">(F9+P9+X9+AD9)-(AJ9+AL9+AF9)</f>
        <v>6.5252080641287762</v>
      </c>
      <c r="AI9" s="63">
        <f t="shared" ref="AI9:AI32" si="7">(B9+Q9+Y9+AE9)-(AM9+AK9+AG9)</f>
        <v>9.3840758747465429</v>
      </c>
      <c r="AJ9" s="64">
        <v>93.184169663974913</v>
      </c>
      <c r="AK9" s="61">
        <v>138.72285114819371</v>
      </c>
      <c r="AL9" s="66">
        <v>72.002454529960815</v>
      </c>
      <c r="AM9" s="61">
        <v>187.02197526200601</v>
      </c>
      <c r="AS9" s="121"/>
      <c r="BA9" s="42"/>
      <c r="BB9" s="42"/>
    </row>
    <row r="10" spans="1:54" ht="15.75" x14ac:dyDescent="0.25">
      <c r="A10" s="25">
        <v>2</v>
      </c>
      <c r="B10" s="69">
        <v>131.38999999999999</v>
      </c>
      <c r="C10" s="51">
        <f t="shared" si="0"/>
        <v>26.534893709747678</v>
      </c>
      <c r="D10" s="52">
        <f t="shared" si="1"/>
        <v>119.11912720642067</v>
      </c>
      <c r="E10" s="59">
        <f t="shared" si="2"/>
        <v>-14.264020916168368</v>
      </c>
      <c r="F10" s="68">
        <v>168.33</v>
      </c>
      <c r="G10" s="52">
        <f t="shared" si="3"/>
        <v>90.827698184865255</v>
      </c>
      <c r="H10" s="52">
        <f t="shared" si="4"/>
        <v>70.943822664339763</v>
      </c>
      <c r="I10" s="53">
        <f t="shared" si="5"/>
        <v>6.5584791507949873</v>
      </c>
      <c r="J10" s="58">
        <v>0</v>
      </c>
      <c r="K10" s="81">
        <v>23.94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23.94</v>
      </c>
      <c r="R10" s="91">
        <v>0</v>
      </c>
      <c r="S10" s="84">
        <v>0</v>
      </c>
      <c r="T10" s="84">
        <v>0</v>
      </c>
      <c r="U10" s="84">
        <v>71.900000000000006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71.900000000000006</v>
      </c>
      <c r="Z10" s="91">
        <v>0</v>
      </c>
      <c r="AA10" s="84">
        <v>0</v>
      </c>
      <c r="AB10" s="84">
        <v>0</v>
      </c>
      <c r="AC10" s="84">
        <v>104.4</v>
      </c>
      <c r="AD10" s="96">
        <f t="shared" ref="AD10:AD32" si="12">Z10+AB10</f>
        <v>0</v>
      </c>
      <c r="AE10" s="52">
        <f t="shared" ref="AE10:AE32" si="13">AA10+AC10</f>
        <v>104.4</v>
      </c>
      <c r="AF10" s="118">
        <v>0.16816774193548387</v>
      </c>
      <c r="AG10" s="117">
        <v>0.40109771505376335</v>
      </c>
      <c r="AH10" s="54">
        <f t="shared" si="6"/>
        <v>6.3903114088595032</v>
      </c>
      <c r="AI10" s="63">
        <f t="shared" si="7"/>
        <v>9.2748813687778693</v>
      </c>
      <c r="AJ10" s="64">
        <v>90.827698184865255</v>
      </c>
      <c r="AK10" s="61">
        <v>130.93489370974768</v>
      </c>
      <c r="AL10" s="66">
        <v>70.943822664339763</v>
      </c>
      <c r="AM10" s="61">
        <v>191.01912720642068</v>
      </c>
      <c r="AS10" s="121"/>
      <c r="BA10" s="42"/>
      <c r="BB10" s="42"/>
    </row>
    <row r="11" spans="1:54" ht="15" customHeight="1" x14ac:dyDescent="0.25">
      <c r="A11" s="25">
        <v>3</v>
      </c>
      <c r="B11" s="69">
        <v>117.34</v>
      </c>
      <c r="C11" s="51">
        <f t="shared" si="0"/>
        <v>26.12638998839661</v>
      </c>
      <c r="D11" s="52">
        <f t="shared" si="1"/>
        <v>105.82357153365859</v>
      </c>
      <c r="E11" s="59">
        <f t="shared" si="2"/>
        <v>-14.609961522055174</v>
      </c>
      <c r="F11" s="68">
        <v>164.56</v>
      </c>
      <c r="G11" s="52">
        <f t="shared" si="3"/>
        <v>88.288531087523609</v>
      </c>
      <c r="H11" s="52">
        <f t="shared" si="4"/>
        <v>69.856246051508563</v>
      </c>
      <c r="I11" s="53">
        <f t="shared" si="5"/>
        <v>6.4152228609678374</v>
      </c>
      <c r="J11" s="58">
        <v>0</v>
      </c>
      <c r="K11" s="81">
        <v>23.92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23.92</v>
      </c>
      <c r="R11" s="91">
        <v>0</v>
      </c>
      <c r="S11" s="84">
        <v>0</v>
      </c>
      <c r="T11" s="84">
        <v>0</v>
      </c>
      <c r="U11" s="84">
        <v>72.099999999999994</v>
      </c>
      <c r="V11" s="84">
        <v>0</v>
      </c>
      <c r="W11" s="84">
        <v>0</v>
      </c>
      <c r="X11" s="94">
        <f t="shared" si="10"/>
        <v>0</v>
      </c>
      <c r="Y11" s="95">
        <f t="shared" si="11"/>
        <v>72.099999999999994</v>
      </c>
      <c r="Z11" s="91">
        <v>0</v>
      </c>
      <c r="AA11" s="84">
        <v>0</v>
      </c>
      <c r="AB11" s="84">
        <v>0</v>
      </c>
      <c r="AC11" s="84">
        <v>105.2</v>
      </c>
      <c r="AD11" s="96">
        <f t="shared" si="12"/>
        <v>0</v>
      </c>
      <c r="AE11" s="52">
        <f t="shared" si="13"/>
        <v>105.2</v>
      </c>
      <c r="AF11" s="118">
        <v>0.16816774193548387</v>
      </c>
      <c r="AG11" s="117">
        <v>0.40109771505376335</v>
      </c>
      <c r="AH11" s="54">
        <f t="shared" si="6"/>
        <v>6.2470551190323533</v>
      </c>
      <c r="AI11" s="63">
        <f t="shared" si="7"/>
        <v>8.9089407628910635</v>
      </c>
      <c r="AJ11" s="64">
        <v>88.288531087523609</v>
      </c>
      <c r="AK11" s="61">
        <v>131.32638998839661</v>
      </c>
      <c r="AL11" s="66">
        <v>69.856246051508563</v>
      </c>
      <c r="AM11" s="61">
        <v>177.92357153365859</v>
      </c>
      <c r="AS11" s="121"/>
      <c r="BA11" s="42"/>
      <c r="BB11" s="42"/>
    </row>
    <row r="12" spans="1:54" ht="15" customHeight="1" x14ac:dyDescent="0.25">
      <c r="A12" s="25">
        <v>4</v>
      </c>
      <c r="B12" s="69">
        <v>109.57</v>
      </c>
      <c r="C12" s="51">
        <f t="shared" si="0"/>
        <v>23.428481339923479</v>
      </c>
      <c r="D12" s="52">
        <f t="shared" si="1"/>
        <v>101.02238768353325</v>
      </c>
      <c r="E12" s="59">
        <f t="shared" si="2"/>
        <v>-14.88086902345677</v>
      </c>
      <c r="F12" s="68">
        <v>160</v>
      </c>
      <c r="G12" s="52">
        <f t="shared" si="3"/>
        <v>94.436273819181096</v>
      </c>
      <c r="H12" s="52">
        <f t="shared" si="4"/>
        <v>59.321778598331619</v>
      </c>
      <c r="I12" s="53">
        <f t="shared" si="5"/>
        <v>6.2419475824872777</v>
      </c>
      <c r="J12" s="58">
        <v>0</v>
      </c>
      <c r="K12" s="81">
        <v>23.97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23.97</v>
      </c>
      <c r="R12" s="91">
        <v>0</v>
      </c>
      <c r="S12" s="84">
        <v>0</v>
      </c>
      <c r="T12" s="84">
        <v>0</v>
      </c>
      <c r="U12" s="84">
        <v>72.099999999999994</v>
      </c>
      <c r="V12" s="84">
        <v>0</v>
      </c>
      <c r="W12" s="84">
        <v>0</v>
      </c>
      <c r="X12" s="94">
        <f t="shared" si="10"/>
        <v>0</v>
      </c>
      <c r="Y12" s="95">
        <f t="shared" si="11"/>
        <v>72.099999999999994</v>
      </c>
      <c r="Z12" s="91">
        <v>0</v>
      </c>
      <c r="AA12" s="84">
        <v>0</v>
      </c>
      <c r="AB12" s="84">
        <v>0</v>
      </c>
      <c r="AC12" s="84">
        <v>105.03</v>
      </c>
      <c r="AD12" s="96">
        <f t="shared" si="12"/>
        <v>0</v>
      </c>
      <c r="AE12" s="52">
        <f t="shared" si="13"/>
        <v>105.03</v>
      </c>
      <c r="AF12" s="118">
        <v>0.16816774193548387</v>
      </c>
      <c r="AG12" s="117">
        <v>0.40109771505376335</v>
      </c>
      <c r="AH12" s="54">
        <f t="shared" si="6"/>
        <v>6.0737798405517935</v>
      </c>
      <c r="AI12" s="63">
        <f t="shared" si="7"/>
        <v>8.6880332614894655</v>
      </c>
      <c r="AJ12" s="64">
        <v>94.436273819181096</v>
      </c>
      <c r="AK12" s="61">
        <v>128.45848133992348</v>
      </c>
      <c r="AL12" s="66">
        <v>59.321778598331619</v>
      </c>
      <c r="AM12" s="61">
        <v>173.12238768353325</v>
      </c>
      <c r="AS12" s="121"/>
      <c r="BA12" s="42"/>
      <c r="BB12" s="42"/>
    </row>
    <row r="13" spans="1:54" ht="15.75" x14ac:dyDescent="0.25">
      <c r="A13" s="25">
        <v>5</v>
      </c>
      <c r="B13" s="69">
        <v>95.07</v>
      </c>
      <c r="C13" s="51">
        <f t="shared" si="0"/>
        <v>14.846411424964558</v>
      </c>
      <c r="D13" s="52">
        <f t="shared" si="1"/>
        <v>95.518794902393822</v>
      </c>
      <c r="E13" s="59">
        <f t="shared" si="2"/>
        <v>-15.29520632735837</v>
      </c>
      <c r="F13" s="68">
        <v>166.79</v>
      </c>
      <c r="G13" s="52">
        <f t="shared" si="3"/>
        <v>83.446154548243356</v>
      </c>
      <c r="H13" s="52">
        <f t="shared" si="4"/>
        <v>76.843884805683999</v>
      </c>
      <c r="I13" s="53">
        <f t="shared" si="5"/>
        <v>6.499960646072644</v>
      </c>
      <c r="J13" s="58">
        <v>0</v>
      </c>
      <c r="K13" s="81">
        <v>24.01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24.01</v>
      </c>
      <c r="R13" s="91">
        <v>0</v>
      </c>
      <c r="S13" s="84">
        <v>0</v>
      </c>
      <c r="T13" s="84">
        <v>0</v>
      </c>
      <c r="U13" s="84">
        <v>72.08</v>
      </c>
      <c r="V13" s="84">
        <v>0</v>
      </c>
      <c r="W13" s="84">
        <v>0</v>
      </c>
      <c r="X13" s="94">
        <f t="shared" si="10"/>
        <v>0</v>
      </c>
      <c r="Y13" s="95">
        <f t="shared" si="11"/>
        <v>72.08</v>
      </c>
      <c r="Z13" s="91">
        <v>0</v>
      </c>
      <c r="AA13" s="84">
        <v>0</v>
      </c>
      <c r="AB13" s="84">
        <v>0</v>
      </c>
      <c r="AC13" s="84">
        <v>106.14</v>
      </c>
      <c r="AD13" s="96">
        <f t="shared" si="12"/>
        <v>0</v>
      </c>
      <c r="AE13" s="52">
        <f t="shared" si="13"/>
        <v>106.14</v>
      </c>
      <c r="AF13" s="118">
        <v>0.16816774193548387</v>
      </c>
      <c r="AG13" s="117">
        <v>0.40109771505376335</v>
      </c>
      <c r="AH13" s="54">
        <f t="shared" si="6"/>
        <v>6.3317929041371599</v>
      </c>
      <c r="AI13" s="63">
        <f t="shared" si="7"/>
        <v>8.3136959575878677</v>
      </c>
      <c r="AJ13" s="64">
        <v>83.446154548243356</v>
      </c>
      <c r="AK13" s="61">
        <v>120.98641142496456</v>
      </c>
      <c r="AL13" s="66">
        <v>76.843884805683999</v>
      </c>
      <c r="AM13" s="61">
        <v>167.59879490239382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80.069999999999993</v>
      </c>
      <c r="C14" s="51">
        <f t="shared" si="0"/>
        <v>25.22995005237118</v>
      </c>
      <c r="D14" s="52">
        <f t="shared" si="1"/>
        <v>70.955294510881217</v>
      </c>
      <c r="E14" s="59">
        <f t="shared" si="2"/>
        <v>-16.115244563252446</v>
      </c>
      <c r="F14" s="68">
        <v>150.97</v>
      </c>
      <c r="G14" s="52">
        <f t="shared" si="3"/>
        <v>77.479019534266072</v>
      </c>
      <c r="H14" s="52">
        <f t="shared" si="4"/>
        <v>67.602408954767498</v>
      </c>
      <c r="I14" s="53">
        <f t="shared" si="5"/>
        <v>5.8885715109664245</v>
      </c>
      <c r="J14" s="58">
        <v>0</v>
      </c>
      <c r="K14" s="81">
        <v>24.01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24.01</v>
      </c>
      <c r="R14" s="91">
        <v>0.32</v>
      </c>
      <c r="S14" s="84">
        <v>0</v>
      </c>
      <c r="T14" s="84">
        <v>0</v>
      </c>
      <c r="U14" s="84">
        <v>73.510000000000005</v>
      </c>
      <c r="V14" s="84">
        <v>0</v>
      </c>
      <c r="W14" s="84">
        <v>0</v>
      </c>
      <c r="X14" s="94">
        <f t="shared" si="10"/>
        <v>0.32</v>
      </c>
      <c r="Y14" s="95">
        <f t="shared" si="11"/>
        <v>73.510000000000005</v>
      </c>
      <c r="Z14" s="91">
        <v>0.7</v>
      </c>
      <c r="AA14" s="84">
        <v>0</v>
      </c>
      <c r="AB14" s="84">
        <v>0</v>
      </c>
      <c r="AC14" s="84">
        <v>88.65</v>
      </c>
      <c r="AD14" s="96">
        <f t="shared" si="12"/>
        <v>0.7</v>
      </c>
      <c r="AE14" s="52">
        <f t="shared" si="13"/>
        <v>88.65</v>
      </c>
      <c r="AF14" s="118">
        <v>0.1173225806451613</v>
      </c>
      <c r="AG14" s="117">
        <v>0.45194287634408592</v>
      </c>
      <c r="AH14" s="54">
        <f t="shared" si="6"/>
        <v>5.7712489303212635</v>
      </c>
      <c r="AI14" s="63">
        <f t="shared" si="7"/>
        <v>7.4428125604034676</v>
      </c>
      <c r="AJ14" s="64">
        <v>78.179019534266075</v>
      </c>
      <c r="AK14" s="61">
        <v>113.87995005237119</v>
      </c>
      <c r="AL14" s="66">
        <v>67.922408954767491</v>
      </c>
      <c r="AM14" s="61">
        <v>144.46529451088122</v>
      </c>
      <c r="AS14" s="121"/>
      <c r="BA14" s="42"/>
      <c r="BB14" s="42"/>
    </row>
    <row r="15" spans="1:54" ht="15.75" x14ac:dyDescent="0.25">
      <c r="A15" s="25">
        <v>7</v>
      </c>
      <c r="B15" s="69">
        <v>81.19</v>
      </c>
      <c r="C15" s="51">
        <f t="shared" si="0"/>
        <v>22.566867581678522</v>
      </c>
      <c r="D15" s="52">
        <f t="shared" si="1"/>
        <v>73.756302172522624</v>
      </c>
      <c r="E15" s="59">
        <f t="shared" si="2"/>
        <v>-15.133169754201139</v>
      </c>
      <c r="F15" s="68">
        <v>125.62</v>
      </c>
      <c r="G15" s="52">
        <f t="shared" si="3"/>
        <v>72.352019849058749</v>
      </c>
      <c r="H15" s="52">
        <f t="shared" si="4"/>
        <v>47.924319549179287</v>
      </c>
      <c r="I15" s="53">
        <f t="shared" si="5"/>
        <v>5.3436606017619779</v>
      </c>
      <c r="J15" s="58">
        <v>0</v>
      </c>
      <c r="K15" s="81">
        <v>23.08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23.08</v>
      </c>
      <c r="R15" s="91">
        <v>7.43</v>
      </c>
      <c r="S15" s="84">
        <v>0</v>
      </c>
      <c r="T15" s="84">
        <v>0</v>
      </c>
      <c r="U15" s="84">
        <v>73.680000000000007</v>
      </c>
      <c r="V15" s="84">
        <v>0</v>
      </c>
      <c r="W15" s="84">
        <v>0</v>
      </c>
      <c r="X15" s="94">
        <f t="shared" si="10"/>
        <v>7.43</v>
      </c>
      <c r="Y15" s="95">
        <f t="shared" si="11"/>
        <v>73.680000000000007</v>
      </c>
      <c r="Z15" s="91">
        <v>4.5999999999999996</v>
      </c>
      <c r="AA15" s="84">
        <v>0</v>
      </c>
      <c r="AB15" s="84">
        <v>0</v>
      </c>
      <c r="AC15" s="84">
        <v>90.15</v>
      </c>
      <c r="AD15" s="96">
        <f t="shared" si="12"/>
        <v>4.5999999999999996</v>
      </c>
      <c r="AE15" s="52">
        <f t="shared" si="13"/>
        <v>90.15</v>
      </c>
      <c r="AF15" s="118">
        <v>0.1173225806451613</v>
      </c>
      <c r="AG15" s="117">
        <v>0.45194287634408592</v>
      </c>
      <c r="AH15" s="54">
        <f t="shared" si="6"/>
        <v>5.2263380211168169</v>
      </c>
      <c r="AI15" s="63">
        <f t="shared" si="7"/>
        <v>7.4948873694547729</v>
      </c>
      <c r="AJ15" s="64">
        <v>76.952019849058743</v>
      </c>
      <c r="AK15" s="61">
        <v>112.71686758167853</v>
      </c>
      <c r="AL15" s="66">
        <v>55.354319549179287</v>
      </c>
      <c r="AM15" s="61">
        <v>147.43630217252263</v>
      </c>
      <c r="AS15" s="121"/>
      <c r="BA15" s="42"/>
      <c r="BB15" s="42"/>
    </row>
    <row r="16" spans="1:54" ht="15.75" x14ac:dyDescent="0.25">
      <c r="A16" s="25">
        <v>8</v>
      </c>
      <c r="B16" s="69">
        <v>82.72</v>
      </c>
      <c r="C16" s="51">
        <f t="shared" si="0"/>
        <v>20.562671214811843</v>
      </c>
      <c r="D16" s="52">
        <f t="shared" si="1"/>
        <v>77.224704995581959</v>
      </c>
      <c r="E16" s="59">
        <f t="shared" si="2"/>
        <v>-15.067376210393808</v>
      </c>
      <c r="F16" s="68">
        <v>106.15</v>
      </c>
      <c r="G16" s="52">
        <f t="shared" si="3"/>
        <v>62.143720430731157</v>
      </c>
      <c r="H16" s="52">
        <f t="shared" si="4"/>
        <v>38.534181276906111</v>
      </c>
      <c r="I16" s="53">
        <f t="shared" si="5"/>
        <v>5.4720982923627544</v>
      </c>
      <c r="J16" s="58">
        <v>0</v>
      </c>
      <c r="K16" s="81">
        <v>23.08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23.08</v>
      </c>
      <c r="R16" s="91">
        <v>24.78</v>
      </c>
      <c r="S16" s="84">
        <v>0</v>
      </c>
      <c r="T16" s="84">
        <v>0</v>
      </c>
      <c r="U16" s="84">
        <v>73.94</v>
      </c>
      <c r="V16" s="84">
        <v>0</v>
      </c>
      <c r="W16" s="84">
        <v>0</v>
      </c>
      <c r="X16" s="94">
        <f t="shared" si="10"/>
        <v>24.78</v>
      </c>
      <c r="Y16" s="95">
        <f t="shared" si="11"/>
        <v>73.94</v>
      </c>
      <c r="Z16" s="91">
        <v>10.1</v>
      </c>
      <c r="AA16" s="84">
        <v>0</v>
      </c>
      <c r="AB16" s="84">
        <v>0</v>
      </c>
      <c r="AC16" s="84">
        <v>90.71</v>
      </c>
      <c r="AD16" s="96">
        <f t="shared" si="12"/>
        <v>10.1</v>
      </c>
      <c r="AE16" s="52">
        <f t="shared" si="13"/>
        <v>90.71</v>
      </c>
      <c r="AF16" s="118">
        <v>0.1173225806451613</v>
      </c>
      <c r="AG16" s="117">
        <v>0.45194287634408592</v>
      </c>
      <c r="AH16" s="54">
        <f t="shared" si="6"/>
        <v>5.3547757117175934</v>
      </c>
      <c r="AI16" s="63">
        <f t="shared" si="7"/>
        <v>7.5606809132621038</v>
      </c>
      <c r="AJ16" s="64">
        <v>72.243720430731159</v>
      </c>
      <c r="AK16" s="61">
        <v>111.27267121481184</v>
      </c>
      <c r="AL16" s="66">
        <v>63.314181276906112</v>
      </c>
      <c r="AM16" s="61">
        <v>151.16470499558196</v>
      </c>
      <c r="AS16" s="121"/>
      <c r="BA16" s="42"/>
      <c r="BB16" s="42"/>
    </row>
    <row r="17" spans="1:54" ht="15.75" x14ac:dyDescent="0.25">
      <c r="A17" s="25">
        <v>9</v>
      </c>
      <c r="B17" s="69">
        <v>93.35</v>
      </c>
      <c r="C17" s="51">
        <f t="shared" si="0"/>
        <v>27.480067265127232</v>
      </c>
      <c r="D17" s="52">
        <f t="shared" si="1"/>
        <v>80.656215307935355</v>
      </c>
      <c r="E17" s="59">
        <f t="shared" si="2"/>
        <v>-14.786282573062612</v>
      </c>
      <c r="F17" s="68">
        <v>100.26</v>
      </c>
      <c r="G17" s="52">
        <f t="shared" si="3"/>
        <v>59.982101314558939</v>
      </c>
      <c r="H17" s="52">
        <f t="shared" si="4"/>
        <v>34.5508246643546</v>
      </c>
      <c r="I17" s="53">
        <f t="shared" si="5"/>
        <v>5.7270740210864899</v>
      </c>
      <c r="J17" s="58">
        <v>0</v>
      </c>
      <c r="K17" s="81">
        <v>23.08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23.08</v>
      </c>
      <c r="R17" s="91">
        <v>32.380000000000003</v>
      </c>
      <c r="S17" s="84">
        <v>0</v>
      </c>
      <c r="T17" s="84">
        <v>0</v>
      </c>
      <c r="U17" s="84">
        <v>73.72</v>
      </c>
      <c r="V17" s="84">
        <v>0</v>
      </c>
      <c r="W17" s="84">
        <v>0</v>
      </c>
      <c r="X17" s="94">
        <f t="shared" si="10"/>
        <v>32.380000000000003</v>
      </c>
      <c r="Y17" s="95">
        <f t="shared" si="11"/>
        <v>73.72</v>
      </c>
      <c r="Z17" s="91">
        <v>15.1</v>
      </c>
      <c r="AA17" s="84">
        <v>0</v>
      </c>
      <c r="AB17" s="84">
        <v>0</v>
      </c>
      <c r="AC17" s="84">
        <v>90.34</v>
      </c>
      <c r="AD17" s="96">
        <f t="shared" si="12"/>
        <v>15.1</v>
      </c>
      <c r="AE17" s="52">
        <f t="shared" si="13"/>
        <v>90.34</v>
      </c>
      <c r="AF17" s="118">
        <v>0.1173225806451613</v>
      </c>
      <c r="AG17" s="117">
        <v>0.45194287634408592</v>
      </c>
      <c r="AH17" s="54">
        <f t="shared" si="6"/>
        <v>5.6097514404413289</v>
      </c>
      <c r="AI17" s="63">
        <f t="shared" si="7"/>
        <v>7.8417745505932999</v>
      </c>
      <c r="AJ17" s="64">
        <v>75.08210131455894</v>
      </c>
      <c r="AK17" s="61">
        <v>117.82006726512724</v>
      </c>
      <c r="AL17" s="66">
        <v>66.930824664354603</v>
      </c>
      <c r="AM17" s="61">
        <v>154.37621530793535</v>
      </c>
      <c r="AS17" s="121"/>
      <c r="BA17" s="42"/>
      <c r="BB17" s="42"/>
    </row>
    <row r="18" spans="1:54" ht="15.75" x14ac:dyDescent="0.25">
      <c r="A18" s="25">
        <v>10</v>
      </c>
      <c r="B18" s="69">
        <v>102.55000000000001</v>
      </c>
      <c r="C18" s="51">
        <f t="shared" si="0"/>
        <v>35.366638862020196</v>
      </c>
      <c r="D18" s="52">
        <f t="shared" si="1"/>
        <v>81.738384023133349</v>
      </c>
      <c r="E18" s="59">
        <f t="shared" si="2"/>
        <v>-14.555022885153539</v>
      </c>
      <c r="F18" s="68">
        <v>100.28</v>
      </c>
      <c r="G18" s="52">
        <f t="shared" si="3"/>
        <v>58.167428206881183</v>
      </c>
      <c r="H18" s="52">
        <f t="shared" si="4"/>
        <v>36.896208787654196</v>
      </c>
      <c r="I18" s="53">
        <f t="shared" si="5"/>
        <v>5.2163630054646246</v>
      </c>
      <c r="J18" s="58">
        <v>0</v>
      </c>
      <c r="K18" s="81">
        <v>23.08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23.08</v>
      </c>
      <c r="R18" s="91">
        <v>24.32</v>
      </c>
      <c r="S18" s="84">
        <v>0</v>
      </c>
      <c r="T18" s="84">
        <v>0</v>
      </c>
      <c r="U18" s="84">
        <v>72.48</v>
      </c>
      <c r="V18" s="84">
        <v>0</v>
      </c>
      <c r="W18" s="84">
        <v>0</v>
      </c>
      <c r="X18" s="94">
        <f t="shared" si="10"/>
        <v>24.32</v>
      </c>
      <c r="Y18" s="95">
        <f t="shared" si="11"/>
        <v>72.48</v>
      </c>
      <c r="Z18" s="91">
        <v>9.6999999999999993</v>
      </c>
      <c r="AA18" s="84">
        <v>0</v>
      </c>
      <c r="AB18" s="84">
        <v>0</v>
      </c>
      <c r="AC18" s="84">
        <v>90.64</v>
      </c>
      <c r="AD18" s="96">
        <f t="shared" si="12"/>
        <v>9.6999999999999993</v>
      </c>
      <c r="AE18" s="52">
        <f t="shared" si="13"/>
        <v>90.64</v>
      </c>
      <c r="AF18" s="118">
        <v>0.1173225806451613</v>
      </c>
      <c r="AG18" s="117">
        <v>0.45194287634408592</v>
      </c>
      <c r="AH18" s="54">
        <f t="shared" si="6"/>
        <v>5.0990404248194636</v>
      </c>
      <c r="AI18" s="63">
        <f t="shared" si="7"/>
        <v>8.0730342385023732</v>
      </c>
      <c r="AJ18" s="64">
        <v>67.867428206881186</v>
      </c>
      <c r="AK18" s="61">
        <v>126.0066388620202</v>
      </c>
      <c r="AL18" s="66">
        <v>61.216208787654196</v>
      </c>
      <c r="AM18" s="61">
        <v>154.21838402313335</v>
      </c>
      <c r="AS18" s="121"/>
      <c r="BA18" s="42"/>
      <c r="BB18" s="42"/>
    </row>
    <row r="19" spans="1:54" ht="15.75" x14ac:dyDescent="0.25">
      <c r="A19" s="25">
        <v>11</v>
      </c>
      <c r="B19" s="69">
        <v>97.18</v>
      </c>
      <c r="C19" s="51">
        <f t="shared" si="0"/>
        <v>17.541842993456882</v>
      </c>
      <c r="D19" s="52">
        <f t="shared" si="1"/>
        <v>94.249959984434312</v>
      </c>
      <c r="E19" s="59">
        <f t="shared" si="2"/>
        <v>-14.611802977891267</v>
      </c>
      <c r="F19" s="68">
        <v>114.75</v>
      </c>
      <c r="G19" s="52">
        <f t="shared" si="3"/>
        <v>67.818622297201728</v>
      </c>
      <c r="H19" s="52">
        <f t="shared" si="4"/>
        <v>40.766170180023941</v>
      </c>
      <c r="I19" s="53">
        <f t="shared" si="5"/>
        <v>6.1652075227743337</v>
      </c>
      <c r="J19" s="58">
        <v>0</v>
      </c>
      <c r="K19" s="81">
        <v>22.91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22.91</v>
      </c>
      <c r="R19" s="91">
        <v>35.32</v>
      </c>
      <c r="S19" s="84">
        <v>0</v>
      </c>
      <c r="T19" s="84">
        <v>0</v>
      </c>
      <c r="U19" s="84">
        <v>72.48</v>
      </c>
      <c r="V19" s="84">
        <v>0</v>
      </c>
      <c r="W19" s="84">
        <v>0</v>
      </c>
      <c r="X19" s="94">
        <f t="shared" si="10"/>
        <v>35.32</v>
      </c>
      <c r="Y19" s="95">
        <f t="shared" si="11"/>
        <v>72.48</v>
      </c>
      <c r="Z19" s="91">
        <v>9.1999999999999993</v>
      </c>
      <c r="AA19" s="84">
        <v>0</v>
      </c>
      <c r="AB19" s="84">
        <v>0</v>
      </c>
      <c r="AC19" s="84">
        <v>88.08</v>
      </c>
      <c r="AD19" s="96">
        <f t="shared" si="12"/>
        <v>9.1999999999999993</v>
      </c>
      <c r="AE19" s="52">
        <f t="shared" si="13"/>
        <v>88.08</v>
      </c>
      <c r="AF19" s="118">
        <v>0.1173225806451613</v>
      </c>
      <c r="AG19" s="117">
        <v>0.45194287634408592</v>
      </c>
      <c r="AH19" s="54">
        <f t="shared" si="6"/>
        <v>6.0478849421291727</v>
      </c>
      <c r="AI19" s="63">
        <f t="shared" si="7"/>
        <v>7.8462541457646466</v>
      </c>
      <c r="AJ19" s="64">
        <v>77.01862229720173</v>
      </c>
      <c r="AK19" s="61">
        <v>105.62184299345688</v>
      </c>
      <c r="AL19" s="66">
        <v>76.086170180023942</v>
      </c>
      <c r="AM19" s="61">
        <v>166.72995998443432</v>
      </c>
      <c r="AS19" s="121"/>
      <c r="BA19" s="42"/>
      <c r="BB19" s="42"/>
    </row>
    <row r="20" spans="1:54" ht="15.75" x14ac:dyDescent="0.25">
      <c r="A20" s="25">
        <v>12</v>
      </c>
      <c r="B20" s="69">
        <v>71.569999999999993</v>
      </c>
      <c r="C20" s="51">
        <f t="shared" si="0"/>
        <v>3.7161109241684471</v>
      </c>
      <c r="D20" s="52">
        <f t="shared" si="1"/>
        <v>83.259570034050185</v>
      </c>
      <c r="E20" s="59">
        <f t="shared" si="2"/>
        <v>-15.40568095821863</v>
      </c>
      <c r="F20" s="68">
        <v>92.48</v>
      </c>
      <c r="G20" s="52">
        <f t="shared" si="3"/>
        <v>40.409994146614352</v>
      </c>
      <c r="H20" s="52">
        <f t="shared" si="4"/>
        <v>46.76358456065519</v>
      </c>
      <c r="I20" s="53">
        <f t="shared" si="5"/>
        <v>5.3064212927304863</v>
      </c>
      <c r="J20" s="58">
        <v>0</v>
      </c>
      <c r="K20" s="81">
        <v>22.89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22.89</v>
      </c>
      <c r="R20" s="91">
        <v>29.89</v>
      </c>
      <c r="S20" s="84">
        <v>0</v>
      </c>
      <c r="T20" s="84">
        <v>0</v>
      </c>
      <c r="U20" s="84">
        <v>71.02</v>
      </c>
      <c r="V20" s="84">
        <v>0</v>
      </c>
      <c r="W20" s="84">
        <v>0</v>
      </c>
      <c r="X20" s="94">
        <f t="shared" si="10"/>
        <v>29.89</v>
      </c>
      <c r="Y20" s="95">
        <f t="shared" si="11"/>
        <v>71.02</v>
      </c>
      <c r="Z20" s="91">
        <v>14.3</v>
      </c>
      <c r="AA20" s="84">
        <v>0</v>
      </c>
      <c r="AB20" s="84">
        <v>0</v>
      </c>
      <c r="AC20" s="84">
        <v>86.1</v>
      </c>
      <c r="AD20" s="96">
        <f t="shared" si="12"/>
        <v>14.3</v>
      </c>
      <c r="AE20" s="52">
        <f t="shared" si="13"/>
        <v>86.1</v>
      </c>
      <c r="AF20" s="118">
        <v>0.1173225806451613</v>
      </c>
      <c r="AG20" s="117">
        <v>0.45194287634408592</v>
      </c>
      <c r="AH20" s="54">
        <f t="shared" si="6"/>
        <v>5.1890987120853254</v>
      </c>
      <c r="AI20" s="63">
        <f t="shared" si="7"/>
        <v>7.0323761654372845</v>
      </c>
      <c r="AJ20" s="64">
        <v>54.709994146614356</v>
      </c>
      <c r="AK20" s="61">
        <v>89.816110924168441</v>
      </c>
      <c r="AL20" s="66">
        <v>76.65358456065519</v>
      </c>
      <c r="AM20" s="61">
        <v>154.27957003405018</v>
      </c>
      <c r="AS20" s="121"/>
      <c r="BA20" s="42"/>
      <c r="BB20" s="42"/>
    </row>
    <row r="21" spans="1:54" ht="15.75" x14ac:dyDescent="0.25">
      <c r="A21" s="25">
        <v>13</v>
      </c>
      <c r="B21" s="69">
        <v>99.47999999999999</v>
      </c>
      <c r="C21" s="51">
        <f t="shared" si="0"/>
        <v>10.187283271399849</v>
      </c>
      <c r="D21" s="52">
        <f t="shared" si="1"/>
        <v>104.98146938409339</v>
      </c>
      <c r="E21" s="59">
        <f t="shared" si="2"/>
        <v>-15.68875265549323</v>
      </c>
      <c r="F21" s="68">
        <v>95.31</v>
      </c>
      <c r="G21" s="52">
        <f t="shared" si="3"/>
        <v>49.811799998143229</v>
      </c>
      <c r="H21" s="52">
        <f t="shared" si="4"/>
        <v>40.231297964923186</v>
      </c>
      <c r="I21" s="53">
        <f t="shared" si="5"/>
        <v>5.2669020369335824</v>
      </c>
      <c r="J21" s="58">
        <v>0</v>
      </c>
      <c r="K21" s="81">
        <v>23.1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23.1</v>
      </c>
      <c r="R21" s="91">
        <v>21.12</v>
      </c>
      <c r="S21" s="84">
        <v>0</v>
      </c>
      <c r="T21" s="84">
        <v>0</v>
      </c>
      <c r="U21" s="84">
        <v>39.36</v>
      </c>
      <c r="V21" s="84">
        <v>0</v>
      </c>
      <c r="W21" s="84">
        <v>0</v>
      </c>
      <c r="X21" s="94">
        <f t="shared" si="10"/>
        <v>21.12</v>
      </c>
      <c r="Y21" s="95">
        <f t="shared" si="11"/>
        <v>39.36</v>
      </c>
      <c r="Z21" s="91">
        <v>19.2</v>
      </c>
      <c r="AA21" s="84">
        <v>0</v>
      </c>
      <c r="AB21" s="84">
        <v>0</v>
      </c>
      <c r="AC21" s="84">
        <v>87.03</v>
      </c>
      <c r="AD21" s="96">
        <f t="shared" si="12"/>
        <v>19.2</v>
      </c>
      <c r="AE21" s="52">
        <f t="shared" si="13"/>
        <v>87.03</v>
      </c>
      <c r="AF21" s="118">
        <v>0.1173225806451613</v>
      </c>
      <c r="AG21" s="117">
        <v>0.45194287634408592</v>
      </c>
      <c r="AH21" s="54">
        <f t="shared" si="6"/>
        <v>5.1495794562884214</v>
      </c>
      <c r="AI21" s="63">
        <f t="shared" si="7"/>
        <v>6.959304468162685</v>
      </c>
      <c r="AJ21" s="64">
        <v>69.011799998143232</v>
      </c>
      <c r="AK21" s="61">
        <v>97.21728327139985</v>
      </c>
      <c r="AL21" s="66">
        <v>61.351297964923191</v>
      </c>
      <c r="AM21" s="61">
        <v>144.34146938409339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108.05000000000001</v>
      </c>
      <c r="C22" s="51">
        <f t="shared" si="0"/>
        <v>11.146315149734662</v>
      </c>
      <c r="D22" s="52">
        <f t="shared" si="1"/>
        <v>111.36274087817355</v>
      </c>
      <c r="E22" s="59">
        <f t="shared" si="2"/>
        <v>-14.459056027908167</v>
      </c>
      <c r="F22" s="68">
        <v>110.95</v>
      </c>
      <c r="G22" s="52">
        <f t="shared" si="3"/>
        <v>58.990232704156696</v>
      </c>
      <c r="H22" s="52">
        <f t="shared" si="4"/>
        <v>46.852082141221707</v>
      </c>
      <c r="I22" s="53">
        <f t="shared" si="5"/>
        <v>5.1076851546215876</v>
      </c>
      <c r="J22" s="58">
        <v>0</v>
      </c>
      <c r="K22" s="81">
        <v>22.08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22.08</v>
      </c>
      <c r="R22" s="91">
        <v>4.79</v>
      </c>
      <c r="S22" s="84">
        <v>0</v>
      </c>
      <c r="T22" s="84">
        <v>0</v>
      </c>
      <c r="U22" s="84">
        <v>39.4</v>
      </c>
      <c r="V22" s="84">
        <v>0</v>
      </c>
      <c r="W22" s="84">
        <v>0</v>
      </c>
      <c r="X22" s="94">
        <f t="shared" si="10"/>
        <v>4.79</v>
      </c>
      <c r="Y22" s="95">
        <f t="shared" si="11"/>
        <v>39.4</v>
      </c>
      <c r="Z22" s="91">
        <v>15.7</v>
      </c>
      <c r="AA22" s="84">
        <v>0</v>
      </c>
      <c r="AB22" s="84">
        <v>0</v>
      </c>
      <c r="AC22" s="84">
        <v>86.93</v>
      </c>
      <c r="AD22" s="96">
        <f t="shared" si="12"/>
        <v>15.7</v>
      </c>
      <c r="AE22" s="52">
        <f t="shared" si="13"/>
        <v>86.93</v>
      </c>
      <c r="AF22" s="118">
        <v>0.1173225806451613</v>
      </c>
      <c r="AG22" s="117">
        <v>0.45194287634408592</v>
      </c>
      <c r="AH22" s="54">
        <f t="shared" si="6"/>
        <v>4.9903625739764266</v>
      </c>
      <c r="AI22" s="63">
        <f t="shared" si="7"/>
        <v>7.1690010957477455</v>
      </c>
      <c r="AJ22" s="64">
        <v>74.690232704156699</v>
      </c>
      <c r="AK22" s="61">
        <v>98.076315149734668</v>
      </c>
      <c r="AL22" s="66">
        <v>51.642082141221707</v>
      </c>
      <c r="AM22" s="61">
        <v>150.76274087817356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125.7</v>
      </c>
      <c r="C23" s="51">
        <f t="shared" si="0"/>
        <v>19.439904883607397</v>
      </c>
      <c r="D23" s="52">
        <f t="shared" si="1"/>
        <v>120.14044907989719</v>
      </c>
      <c r="E23" s="59">
        <f t="shared" si="2"/>
        <v>-13.880353963504637</v>
      </c>
      <c r="F23" s="68">
        <v>133.55000000000001</v>
      </c>
      <c r="G23" s="52">
        <f t="shared" si="3"/>
        <v>67.957432752951703</v>
      </c>
      <c r="H23" s="52">
        <f t="shared" si="4"/>
        <v>59.979111371619283</v>
      </c>
      <c r="I23" s="53">
        <f t="shared" si="5"/>
        <v>5.6134558754290067</v>
      </c>
      <c r="J23" s="58">
        <v>0</v>
      </c>
      <c r="K23" s="81">
        <v>22.08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22.08</v>
      </c>
      <c r="R23" s="91">
        <v>3</v>
      </c>
      <c r="S23" s="84">
        <v>0</v>
      </c>
      <c r="T23" s="84">
        <v>0</v>
      </c>
      <c r="U23" s="84">
        <v>41.21</v>
      </c>
      <c r="V23" s="84">
        <v>0</v>
      </c>
      <c r="W23" s="84">
        <v>0</v>
      </c>
      <c r="X23" s="94">
        <f t="shared" si="10"/>
        <v>3</v>
      </c>
      <c r="Y23" s="95">
        <f t="shared" si="11"/>
        <v>41.21</v>
      </c>
      <c r="Z23" s="91">
        <v>8.1999999999999993</v>
      </c>
      <c r="AA23" s="84">
        <v>0</v>
      </c>
      <c r="AB23" s="84">
        <v>0</v>
      </c>
      <c r="AC23" s="84">
        <v>88.14</v>
      </c>
      <c r="AD23" s="96">
        <f t="shared" si="12"/>
        <v>8.1999999999999993</v>
      </c>
      <c r="AE23" s="52">
        <f t="shared" si="13"/>
        <v>88.14</v>
      </c>
      <c r="AF23" s="118">
        <v>0.1173225806451613</v>
      </c>
      <c r="AG23" s="117">
        <v>0.45194287634408592</v>
      </c>
      <c r="AH23" s="54">
        <f t="shared" si="6"/>
        <v>5.4961332947838457</v>
      </c>
      <c r="AI23" s="63">
        <f t="shared" si="7"/>
        <v>7.7477031601512749</v>
      </c>
      <c r="AJ23" s="64">
        <v>76.157432752951706</v>
      </c>
      <c r="AK23" s="61">
        <v>107.5799048836074</v>
      </c>
      <c r="AL23" s="66">
        <v>62.979111371619283</v>
      </c>
      <c r="AM23" s="61">
        <v>161.3504490798972</v>
      </c>
      <c r="AS23" s="121"/>
      <c r="BA23" s="42"/>
      <c r="BB23" s="42"/>
    </row>
    <row r="24" spans="1:54" ht="15.75" x14ac:dyDescent="0.25">
      <c r="A24" s="25">
        <v>16</v>
      </c>
      <c r="B24" s="69">
        <v>130.4</v>
      </c>
      <c r="C24" s="51">
        <f t="shared" si="0"/>
        <v>28.453142189760655</v>
      </c>
      <c r="D24" s="52">
        <f t="shared" si="1"/>
        <v>115.83301858127997</v>
      </c>
      <c r="E24" s="59">
        <f t="shared" si="2"/>
        <v>-13.886160771040688</v>
      </c>
      <c r="F24" s="68">
        <v>144.63</v>
      </c>
      <c r="G24" s="52">
        <f t="shared" si="3"/>
        <v>75.011016967017298</v>
      </c>
      <c r="H24" s="52">
        <f t="shared" si="4"/>
        <v>63.769930920847358</v>
      </c>
      <c r="I24" s="53">
        <f t="shared" si="5"/>
        <v>5.8490521121353352</v>
      </c>
      <c r="J24" s="58">
        <v>0</v>
      </c>
      <c r="K24" s="81">
        <v>22.16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22.16</v>
      </c>
      <c r="R24" s="91">
        <v>2.2200000000000002</v>
      </c>
      <c r="S24" s="84">
        <v>0</v>
      </c>
      <c r="T24" s="84">
        <v>0</v>
      </c>
      <c r="U24" s="84">
        <v>41.58</v>
      </c>
      <c r="V24" s="84">
        <v>0</v>
      </c>
      <c r="W24" s="84">
        <v>0</v>
      </c>
      <c r="X24" s="94">
        <f t="shared" si="10"/>
        <v>2.2200000000000002</v>
      </c>
      <c r="Y24" s="95">
        <f t="shared" si="11"/>
        <v>41.58</v>
      </c>
      <c r="Z24" s="91">
        <v>4.0999999999999996</v>
      </c>
      <c r="AA24" s="84">
        <v>0</v>
      </c>
      <c r="AB24" s="84">
        <v>0</v>
      </c>
      <c r="AC24" s="84">
        <v>85.64</v>
      </c>
      <c r="AD24" s="96">
        <f t="shared" si="12"/>
        <v>4.0999999999999996</v>
      </c>
      <c r="AE24" s="52">
        <f t="shared" si="13"/>
        <v>85.64</v>
      </c>
      <c r="AF24" s="118">
        <v>0.1173225806451613</v>
      </c>
      <c r="AG24" s="117">
        <v>0.45194287634408592</v>
      </c>
      <c r="AH24" s="54">
        <f t="shared" si="6"/>
        <v>5.7317295314901742</v>
      </c>
      <c r="AI24" s="63">
        <f t="shared" si="7"/>
        <v>7.8218963526152265</v>
      </c>
      <c r="AJ24" s="64">
        <v>79.111016967017292</v>
      </c>
      <c r="AK24" s="61">
        <v>114.09314218976066</v>
      </c>
      <c r="AL24" s="66">
        <v>65.989930920847357</v>
      </c>
      <c r="AM24" s="61">
        <v>157.41301858127997</v>
      </c>
      <c r="AS24" s="121"/>
      <c r="BA24" s="42"/>
      <c r="BB24" s="42"/>
    </row>
    <row r="25" spans="1:54" ht="15.75" x14ac:dyDescent="0.25">
      <c r="A25" s="25">
        <v>17</v>
      </c>
      <c r="B25" s="69">
        <v>125.12</v>
      </c>
      <c r="C25" s="51">
        <f t="shared" si="0"/>
        <v>21.78536829179717</v>
      </c>
      <c r="D25" s="52">
        <f t="shared" si="1"/>
        <v>117.07723820872066</v>
      </c>
      <c r="E25" s="59">
        <f t="shared" si="2"/>
        <v>-13.742606500517899</v>
      </c>
      <c r="F25" s="68">
        <v>155.18</v>
      </c>
      <c r="G25" s="52">
        <f t="shared" si="3"/>
        <v>82.828170588607833</v>
      </c>
      <c r="H25" s="52">
        <f t="shared" si="4"/>
        <v>66.199541710495623</v>
      </c>
      <c r="I25" s="53">
        <f t="shared" si="5"/>
        <v>6.1522877008965606</v>
      </c>
      <c r="J25" s="58">
        <v>0</v>
      </c>
      <c r="K25" s="81">
        <v>22.08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22.08</v>
      </c>
      <c r="R25" s="91">
        <v>2.35</v>
      </c>
      <c r="S25" s="84">
        <v>0</v>
      </c>
      <c r="T25" s="84">
        <v>0</v>
      </c>
      <c r="U25" s="84">
        <v>41.58</v>
      </c>
      <c r="V25" s="84">
        <v>0</v>
      </c>
      <c r="W25" s="84">
        <v>0</v>
      </c>
      <c r="X25" s="94">
        <f t="shared" si="10"/>
        <v>2.35</v>
      </c>
      <c r="Y25" s="95">
        <f t="shared" si="11"/>
        <v>41.58</v>
      </c>
      <c r="Z25" s="91">
        <v>1.4</v>
      </c>
      <c r="AA25" s="84">
        <v>0</v>
      </c>
      <c r="AB25" s="84">
        <v>0</v>
      </c>
      <c r="AC25" s="84">
        <v>93.27</v>
      </c>
      <c r="AD25" s="96">
        <f t="shared" si="12"/>
        <v>1.4</v>
      </c>
      <c r="AE25" s="52">
        <f t="shared" si="13"/>
        <v>93.27</v>
      </c>
      <c r="AF25" s="118">
        <v>0.1173225806451613</v>
      </c>
      <c r="AG25" s="117">
        <v>0.45194287634408592</v>
      </c>
      <c r="AH25" s="54">
        <f t="shared" si="6"/>
        <v>6.0349651202513996</v>
      </c>
      <c r="AI25" s="63">
        <f t="shared" si="7"/>
        <v>7.8854506231380128</v>
      </c>
      <c r="AJ25" s="64">
        <v>84.228170588607838</v>
      </c>
      <c r="AK25" s="61">
        <v>115.05536829179717</v>
      </c>
      <c r="AL25" s="66">
        <v>68.549541710495618</v>
      </c>
      <c r="AM25" s="61">
        <v>158.65723820872066</v>
      </c>
      <c r="AS25" s="121"/>
      <c r="BA25" s="42"/>
      <c r="BB25" s="42"/>
    </row>
    <row r="26" spans="1:54" ht="15.75" x14ac:dyDescent="0.25">
      <c r="A26" s="25">
        <v>18</v>
      </c>
      <c r="B26" s="69">
        <v>132.12</v>
      </c>
      <c r="C26" s="51">
        <f t="shared" si="0"/>
        <v>33.730454660576981</v>
      </c>
      <c r="D26" s="52">
        <f t="shared" si="1"/>
        <v>112.04871922269749</v>
      </c>
      <c r="E26" s="59">
        <f t="shared" si="2"/>
        <v>-13.659173883274525</v>
      </c>
      <c r="F26" s="68">
        <v>160.65</v>
      </c>
      <c r="G26" s="52">
        <f t="shared" si="3"/>
        <v>86.497498538788108</v>
      </c>
      <c r="H26" s="52">
        <f t="shared" si="4"/>
        <v>67.934854653658107</v>
      </c>
      <c r="I26" s="53">
        <f t="shared" si="5"/>
        <v>6.2176468075538009</v>
      </c>
      <c r="J26" s="58">
        <v>0</v>
      </c>
      <c r="K26" s="81">
        <v>22.08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22.08</v>
      </c>
      <c r="R26" s="91">
        <v>0</v>
      </c>
      <c r="S26" s="84">
        <v>0</v>
      </c>
      <c r="T26" s="84">
        <v>0</v>
      </c>
      <c r="U26" s="84">
        <v>42.38</v>
      </c>
      <c r="V26" s="84">
        <v>0</v>
      </c>
      <c r="W26" s="84">
        <v>0</v>
      </c>
      <c r="X26" s="94">
        <f t="shared" si="10"/>
        <v>0</v>
      </c>
      <c r="Y26" s="95">
        <f t="shared" si="11"/>
        <v>42.38</v>
      </c>
      <c r="Z26" s="91">
        <v>0</v>
      </c>
      <c r="AA26" s="84">
        <v>0</v>
      </c>
      <c r="AB26" s="84">
        <v>0</v>
      </c>
      <c r="AC26" s="84">
        <v>88.45</v>
      </c>
      <c r="AD26" s="96">
        <f t="shared" si="12"/>
        <v>0</v>
      </c>
      <c r="AE26" s="52">
        <f t="shared" si="13"/>
        <v>88.45</v>
      </c>
      <c r="AF26" s="118">
        <v>0.1173225806451613</v>
      </c>
      <c r="AG26" s="117">
        <v>0.45194287634408592</v>
      </c>
      <c r="AH26" s="54">
        <f t="shared" si="6"/>
        <v>6.10032422690864</v>
      </c>
      <c r="AI26" s="63">
        <f t="shared" si="7"/>
        <v>7.9688832403813876</v>
      </c>
      <c r="AJ26" s="64">
        <v>86.497498538788108</v>
      </c>
      <c r="AK26" s="61">
        <v>122.18045466057698</v>
      </c>
      <c r="AL26" s="128">
        <v>67.934854653658107</v>
      </c>
      <c r="AM26" s="61">
        <v>154.42871922269748</v>
      </c>
      <c r="AS26" s="121"/>
      <c r="BA26" s="42"/>
      <c r="BB26" s="42"/>
    </row>
    <row r="27" spans="1:54" ht="15.75" x14ac:dyDescent="0.25">
      <c r="A27" s="25">
        <v>19</v>
      </c>
      <c r="B27" s="69">
        <v>162.57999999999998</v>
      </c>
      <c r="C27" s="51">
        <f t="shared" si="0"/>
        <v>52.877294216563214</v>
      </c>
      <c r="D27" s="52">
        <f t="shared" si="1"/>
        <v>122.50654729931202</v>
      </c>
      <c r="E27" s="59">
        <f t="shared" si="2"/>
        <v>-12.80384151587524</v>
      </c>
      <c r="F27" s="68">
        <v>198.32</v>
      </c>
      <c r="G27" s="52">
        <f t="shared" si="3"/>
        <v>110.41068563210386</v>
      </c>
      <c r="H27" s="52">
        <f t="shared" si="4"/>
        <v>80.260223237269514</v>
      </c>
      <c r="I27" s="53">
        <f t="shared" si="5"/>
        <v>7.6490911306266396</v>
      </c>
      <c r="J27" s="58">
        <v>0</v>
      </c>
      <c r="K27" s="81">
        <v>22.08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22.08</v>
      </c>
      <c r="R27" s="91">
        <v>0</v>
      </c>
      <c r="S27" s="84">
        <v>0</v>
      </c>
      <c r="T27" s="84">
        <v>0</v>
      </c>
      <c r="U27" s="84">
        <v>42.38</v>
      </c>
      <c r="V27" s="84">
        <v>0</v>
      </c>
      <c r="W27" s="84">
        <v>0</v>
      </c>
      <c r="X27" s="94">
        <f t="shared" si="10"/>
        <v>0</v>
      </c>
      <c r="Y27" s="95">
        <f t="shared" si="11"/>
        <v>42.38</v>
      </c>
      <c r="Z27" s="91">
        <v>0</v>
      </c>
      <c r="AA27" s="84">
        <v>0</v>
      </c>
      <c r="AB27" s="84">
        <v>0</v>
      </c>
      <c r="AC27" s="84">
        <v>88.54</v>
      </c>
      <c r="AD27" s="96">
        <f t="shared" si="12"/>
        <v>0</v>
      </c>
      <c r="AE27" s="52">
        <f t="shared" si="13"/>
        <v>88.54</v>
      </c>
      <c r="AF27" s="118">
        <v>0.1173225806451613</v>
      </c>
      <c r="AG27" s="117">
        <v>0.45194287634408592</v>
      </c>
      <c r="AH27" s="54">
        <f t="shared" si="6"/>
        <v>7.5317685499814786</v>
      </c>
      <c r="AI27" s="63">
        <f t="shared" si="7"/>
        <v>8.8242156077806726</v>
      </c>
      <c r="AJ27" s="64">
        <v>110.41068563210386</v>
      </c>
      <c r="AK27" s="61">
        <v>141.41729421656322</v>
      </c>
      <c r="AL27" s="128">
        <v>80.260223237269514</v>
      </c>
      <c r="AM27" s="61">
        <v>164.88654729931201</v>
      </c>
      <c r="AS27" s="121"/>
      <c r="BA27" s="42"/>
      <c r="BB27" s="42"/>
    </row>
    <row r="28" spans="1:54" ht="15.75" x14ac:dyDescent="0.25">
      <c r="A28" s="25">
        <v>20</v>
      </c>
      <c r="B28" s="69">
        <v>165.06</v>
      </c>
      <c r="C28" s="51">
        <f t="shared" si="0"/>
        <v>51.483926881413396</v>
      </c>
      <c r="D28" s="52">
        <f t="shared" si="1"/>
        <v>126.35667628945023</v>
      </c>
      <c r="E28" s="59">
        <f t="shared" si="2"/>
        <v>-12.780603170863719</v>
      </c>
      <c r="F28" s="68">
        <v>196.22</v>
      </c>
      <c r="G28" s="52">
        <f t="shared" si="3"/>
        <v>109.27550447853272</v>
      </c>
      <c r="H28" s="52">
        <f t="shared" si="4"/>
        <v>79.375203675414923</v>
      </c>
      <c r="I28" s="53">
        <f t="shared" si="5"/>
        <v>7.5692918460523613</v>
      </c>
      <c r="J28" s="58">
        <v>0</v>
      </c>
      <c r="K28" s="81">
        <v>22.08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22.08</v>
      </c>
      <c r="R28" s="91">
        <v>0</v>
      </c>
      <c r="S28" s="84">
        <v>0</v>
      </c>
      <c r="T28" s="84">
        <v>0</v>
      </c>
      <c r="U28" s="84">
        <v>42.84</v>
      </c>
      <c r="V28" s="84">
        <v>0</v>
      </c>
      <c r="W28" s="84">
        <v>0</v>
      </c>
      <c r="X28" s="94">
        <f t="shared" si="10"/>
        <v>0</v>
      </c>
      <c r="Y28" s="95">
        <f t="shared" si="11"/>
        <v>42.84</v>
      </c>
      <c r="Z28" s="91">
        <v>0</v>
      </c>
      <c r="AA28" s="84">
        <v>0</v>
      </c>
      <c r="AB28" s="84">
        <v>0</v>
      </c>
      <c r="AC28" s="84">
        <v>86.43</v>
      </c>
      <c r="AD28" s="96">
        <f t="shared" si="12"/>
        <v>0</v>
      </c>
      <c r="AE28" s="52">
        <f t="shared" si="13"/>
        <v>86.43</v>
      </c>
      <c r="AF28" s="118">
        <v>0.1173225806451613</v>
      </c>
      <c r="AG28" s="117">
        <v>0.45194287634408592</v>
      </c>
      <c r="AH28" s="54">
        <f t="shared" si="6"/>
        <v>7.4519692654072003</v>
      </c>
      <c r="AI28" s="63">
        <f t="shared" si="7"/>
        <v>8.8474539527921934</v>
      </c>
      <c r="AJ28" s="64">
        <v>109.27550447853272</v>
      </c>
      <c r="AK28" s="61">
        <v>137.9139268814134</v>
      </c>
      <c r="AL28" s="128">
        <v>79.375203675414923</v>
      </c>
      <c r="AM28" s="61">
        <v>169.19667628945024</v>
      </c>
      <c r="AS28" s="121"/>
      <c r="BA28" s="42"/>
      <c r="BB28" s="42"/>
    </row>
    <row r="29" spans="1:54" ht="15.75" x14ac:dyDescent="0.25">
      <c r="A29" s="25">
        <v>21</v>
      </c>
      <c r="B29" s="69">
        <v>164.04000000000002</v>
      </c>
      <c r="C29" s="51">
        <f t="shared" si="0"/>
        <v>50.388491111706429</v>
      </c>
      <c r="D29" s="52">
        <f t="shared" si="1"/>
        <v>126.36267695278165</v>
      </c>
      <c r="E29" s="59">
        <f t="shared" si="2"/>
        <v>-12.711168064488083</v>
      </c>
      <c r="F29" s="68">
        <v>197.57</v>
      </c>
      <c r="G29" s="52">
        <f t="shared" si="3"/>
        <v>109.46823740939152</v>
      </c>
      <c r="H29" s="52">
        <f t="shared" si="4"/>
        <v>80.481171206219599</v>
      </c>
      <c r="I29" s="53">
        <f t="shared" si="5"/>
        <v>7.6205913843888977</v>
      </c>
      <c r="J29" s="58">
        <v>0</v>
      </c>
      <c r="K29" s="81">
        <v>22.08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22.08</v>
      </c>
      <c r="R29" s="91">
        <v>0</v>
      </c>
      <c r="S29" s="84">
        <v>0</v>
      </c>
      <c r="T29" s="84">
        <v>0</v>
      </c>
      <c r="U29" s="84">
        <v>42.7</v>
      </c>
      <c r="V29" s="84">
        <v>0</v>
      </c>
      <c r="W29" s="84">
        <v>0</v>
      </c>
      <c r="X29" s="94">
        <f t="shared" si="10"/>
        <v>0</v>
      </c>
      <c r="Y29" s="95">
        <f t="shared" si="11"/>
        <v>42.7</v>
      </c>
      <c r="Z29" s="91">
        <v>0</v>
      </c>
      <c r="AA29" s="84">
        <v>0</v>
      </c>
      <c r="AB29" s="84">
        <v>0</v>
      </c>
      <c r="AC29" s="84">
        <v>90.07</v>
      </c>
      <c r="AD29" s="96">
        <f t="shared" si="12"/>
        <v>0</v>
      </c>
      <c r="AE29" s="52">
        <f t="shared" si="13"/>
        <v>90.07</v>
      </c>
      <c r="AF29" s="118">
        <v>0.1173225806451613</v>
      </c>
      <c r="AG29" s="117">
        <v>0.45194287634408592</v>
      </c>
      <c r="AH29" s="54">
        <f t="shared" si="6"/>
        <v>7.5032688037437367</v>
      </c>
      <c r="AI29" s="63">
        <f t="shared" si="7"/>
        <v>8.9168890591678291</v>
      </c>
      <c r="AJ29" s="64">
        <v>109.46823740939152</v>
      </c>
      <c r="AK29" s="61">
        <v>140.45849111170642</v>
      </c>
      <c r="AL29" s="128">
        <v>80.481171206219599</v>
      </c>
      <c r="AM29" s="61">
        <v>169.06267695278166</v>
      </c>
      <c r="AS29" s="121"/>
      <c r="BA29" s="42"/>
      <c r="BB29" s="42"/>
    </row>
    <row r="30" spans="1:54" ht="15.75" x14ac:dyDescent="0.25">
      <c r="A30" s="25">
        <v>22</v>
      </c>
      <c r="B30" s="69">
        <v>171.12</v>
      </c>
      <c r="C30" s="51">
        <f t="shared" si="0"/>
        <v>52.665075303162283</v>
      </c>
      <c r="D30" s="52">
        <f t="shared" si="1"/>
        <v>131.01210804041952</v>
      </c>
      <c r="E30" s="59">
        <f t="shared" si="2"/>
        <v>-12.557183343581796</v>
      </c>
      <c r="F30" s="68">
        <v>187.76</v>
      </c>
      <c r="G30" s="52">
        <f t="shared" si="3"/>
        <v>102.96578091839964</v>
      </c>
      <c r="H30" s="52">
        <f t="shared" si="4"/>
        <v>77.546404191205539</v>
      </c>
      <c r="I30" s="53">
        <f t="shared" si="5"/>
        <v>7.2478148903948165</v>
      </c>
      <c r="J30" s="58">
        <v>0</v>
      </c>
      <c r="K30" s="81">
        <v>22.15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22.15</v>
      </c>
      <c r="R30" s="91">
        <v>0</v>
      </c>
      <c r="S30" s="84"/>
      <c r="T30" s="84">
        <v>0</v>
      </c>
      <c r="U30" s="84">
        <v>42.57</v>
      </c>
      <c r="V30" s="84">
        <v>0</v>
      </c>
      <c r="W30" s="84">
        <v>0</v>
      </c>
      <c r="X30" s="94">
        <f t="shared" si="10"/>
        <v>0</v>
      </c>
      <c r="Y30" s="95">
        <f t="shared" si="11"/>
        <v>42.57</v>
      </c>
      <c r="Z30" s="91">
        <v>0</v>
      </c>
      <c r="AA30" s="84">
        <v>0</v>
      </c>
      <c r="AB30" s="84">
        <v>0</v>
      </c>
      <c r="AC30" s="84">
        <v>91.05</v>
      </c>
      <c r="AD30" s="96">
        <f t="shared" si="12"/>
        <v>0</v>
      </c>
      <c r="AE30" s="52">
        <f t="shared" si="13"/>
        <v>91.05</v>
      </c>
      <c r="AF30" s="118">
        <v>0.1173225806451613</v>
      </c>
      <c r="AG30" s="117">
        <v>0.45194287634408592</v>
      </c>
      <c r="AH30" s="54">
        <f t="shared" si="6"/>
        <v>7.1304923097496555</v>
      </c>
      <c r="AI30" s="63">
        <f t="shared" si="7"/>
        <v>9.1408737800741164</v>
      </c>
      <c r="AJ30" s="64">
        <v>102.96578091839964</v>
      </c>
      <c r="AK30" s="61">
        <v>143.71507530316228</v>
      </c>
      <c r="AL30" s="128">
        <v>77.546404191205539</v>
      </c>
      <c r="AM30" s="61">
        <v>173.58210804041951</v>
      </c>
      <c r="AS30" s="121"/>
      <c r="BA30" s="42"/>
      <c r="BB30" s="42"/>
    </row>
    <row r="31" spans="1:54" ht="15.75" x14ac:dyDescent="0.25">
      <c r="A31" s="25">
        <v>23</v>
      </c>
      <c r="B31" s="69">
        <v>161.95999999999998</v>
      </c>
      <c r="C31" s="51">
        <f t="shared" si="0"/>
        <v>44.265546271676243</v>
      </c>
      <c r="D31" s="52">
        <f t="shared" si="1"/>
        <v>130.5738948441024</v>
      </c>
      <c r="E31" s="59">
        <f t="shared" si="2"/>
        <v>-12.879441115778645</v>
      </c>
      <c r="F31" s="68">
        <v>176.12</v>
      </c>
      <c r="G31" s="52">
        <f t="shared" si="3"/>
        <v>93.924748428570496</v>
      </c>
      <c r="H31" s="52">
        <f t="shared" si="4"/>
        <v>75.389752014007129</v>
      </c>
      <c r="I31" s="53">
        <f t="shared" si="5"/>
        <v>6.8054995574223751</v>
      </c>
      <c r="J31" s="58">
        <v>0</v>
      </c>
      <c r="K31" s="81">
        <v>22.15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22.15</v>
      </c>
      <c r="R31" s="91">
        <v>0</v>
      </c>
      <c r="S31" s="84">
        <v>0</v>
      </c>
      <c r="T31" s="84">
        <v>0</v>
      </c>
      <c r="U31" s="84">
        <v>42.65</v>
      </c>
      <c r="V31" s="84">
        <v>0</v>
      </c>
      <c r="W31" s="84">
        <v>0</v>
      </c>
      <c r="X31" s="94">
        <f t="shared" si="10"/>
        <v>0</v>
      </c>
      <c r="Y31" s="95">
        <f t="shared" si="11"/>
        <v>42.65</v>
      </c>
      <c r="Z31" s="91">
        <v>0</v>
      </c>
      <c r="AA31" s="84">
        <v>0</v>
      </c>
      <c r="AB31" s="84">
        <v>0</v>
      </c>
      <c r="AC31" s="84">
        <v>88.62</v>
      </c>
      <c r="AD31" s="96">
        <f t="shared" si="12"/>
        <v>0</v>
      </c>
      <c r="AE31" s="52">
        <f t="shared" si="13"/>
        <v>88.62</v>
      </c>
      <c r="AF31" s="118">
        <v>0.1173225806451613</v>
      </c>
      <c r="AG31" s="117">
        <v>0.45194287634408592</v>
      </c>
      <c r="AH31" s="54">
        <f t="shared" si="6"/>
        <v>6.6881769767772141</v>
      </c>
      <c r="AI31" s="63">
        <f t="shared" si="7"/>
        <v>8.8186160078772673</v>
      </c>
      <c r="AJ31" s="64">
        <v>93.924748428570496</v>
      </c>
      <c r="AK31" s="61">
        <v>132.88554627167625</v>
      </c>
      <c r="AL31" s="128">
        <v>75.389752014007129</v>
      </c>
      <c r="AM31" s="61">
        <v>173.2238948441024</v>
      </c>
      <c r="AS31" s="121"/>
      <c r="BA31" s="42"/>
      <c r="BB31" s="42"/>
    </row>
    <row r="32" spans="1:54" ht="16.5" thickBot="1" x14ac:dyDescent="0.3">
      <c r="A32" s="26">
        <v>24</v>
      </c>
      <c r="B32" s="70">
        <v>160.66</v>
      </c>
      <c r="C32" s="55">
        <f t="shared" si="0"/>
        <v>44.760790595640913</v>
      </c>
      <c r="D32" s="52">
        <f t="shared" si="1"/>
        <v>129.38256416753489</v>
      </c>
      <c r="E32" s="59">
        <f t="shared" si="2"/>
        <v>-13.483354763175823</v>
      </c>
      <c r="F32" s="71">
        <v>174.92</v>
      </c>
      <c r="G32" s="56">
        <f t="shared" si="3"/>
        <v>90.780689663969497</v>
      </c>
      <c r="H32" s="52">
        <f t="shared" si="4"/>
        <v>77.379410262129682</v>
      </c>
      <c r="I32" s="53">
        <f t="shared" si="5"/>
        <v>6.7599000739008188</v>
      </c>
      <c r="J32" s="58">
        <v>0</v>
      </c>
      <c r="K32" s="81">
        <v>22.15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22.15</v>
      </c>
      <c r="R32" s="91">
        <v>0</v>
      </c>
      <c r="S32" s="84">
        <v>0</v>
      </c>
      <c r="T32" s="84">
        <v>0</v>
      </c>
      <c r="U32" s="84">
        <v>28.13</v>
      </c>
      <c r="V32" s="84">
        <v>0</v>
      </c>
      <c r="W32" s="84">
        <v>0</v>
      </c>
      <c r="X32" s="94">
        <f t="shared" si="10"/>
        <v>0</v>
      </c>
      <c r="Y32" s="95">
        <f t="shared" si="11"/>
        <v>28.13</v>
      </c>
      <c r="Z32" s="92">
        <v>0</v>
      </c>
      <c r="AA32" s="93">
        <v>0</v>
      </c>
      <c r="AB32" s="93">
        <v>0</v>
      </c>
      <c r="AC32" s="93">
        <v>82.87</v>
      </c>
      <c r="AD32" s="96">
        <f t="shared" si="12"/>
        <v>0</v>
      </c>
      <c r="AE32" s="52">
        <f t="shared" si="13"/>
        <v>82.87</v>
      </c>
      <c r="AF32" s="118">
        <v>0.1173225806451613</v>
      </c>
      <c r="AG32" s="117">
        <v>0.45194287634408592</v>
      </c>
      <c r="AH32" s="54">
        <f t="shared" si="6"/>
        <v>6.6425774932556578</v>
      </c>
      <c r="AI32" s="63">
        <f t="shared" si="7"/>
        <v>8.2147023604800893</v>
      </c>
      <c r="AJ32" s="65">
        <v>90.780689663969497</v>
      </c>
      <c r="AK32" s="62">
        <v>127.63079059564092</v>
      </c>
      <c r="AL32" s="129">
        <v>77.379410262129682</v>
      </c>
      <c r="AM32" s="62">
        <v>157.51256416753489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171.12</v>
      </c>
      <c r="C33" s="40">
        <f t="shared" ref="C33:AE33" si="14">MAX(C9:C32)</f>
        <v>52.877294216563214</v>
      </c>
      <c r="D33" s="40">
        <f t="shared" si="14"/>
        <v>131.01210804041952</v>
      </c>
      <c r="E33" s="40">
        <f t="shared" si="14"/>
        <v>-12.557183343581796</v>
      </c>
      <c r="F33" s="40">
        <f t="shared" si="14"/>
        <v>198.32</v>
      </c>
      <c r="G33" s="40">
        <f t="shared" si="14"/>
        <v>110.41068563210386</v>
      </c>
      <c r="H33" s="40">
        <f t="shared" si="14"/>
        <v>80.481171206219599</v>
      </c>
      <c r="I33" s="40">
        <f t="shared" si="14"/>
        <v>7.6490911306266396</v>
      </c>
      <c r="J33" s="40">
        <f t="shared" si="14"/>
        <v>0</v>
      </c>
      <c r="K33" s="40">
        <f t="shared" si="14"/>
        <v>24.01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24.01</v>
      </c>
      <c r="R33" s="40">
        <f t="shared" si="14"/>
        <v>35.32</v>
      </c>
      <c r="S33" s="40">
        <f t="shared" si="14"/>
        <v>0</v>
      </c>
      <c r="T33" s="40">
        <f t="shared" si="14"/>
        <v>0</v>
      </c>
      <c r="U33" s="40">
        <f t="shared" si="14"/>
        <v>73.94</v>
      </c>
      <c r="V33" s="40">
        <f t="shared" si="14"/>
        <v>0</v>
      </c>
      <c r="W33" s="40">
        <f t="shared" si="14"/>
        <v>0</v>
      </c>
      <c r="X33" s="40">
        <f t="shared" si="14"/>
        <v>35.32</v>
      </c>
      <c r="Y33" s="40">
        <f t="shared" si="14"/>
        <v>73.94</v>
      </c>
      <c r="Z33" s="40"/>
      <c r="AA33" s="40"/>
      <c r="AB33" s="40"/>
      <c r="AC33" s="40"/>
      <c r="AD33" s="40">
        <f t="shared" si="14"/>
        <v>19.2</v>
      </c>
      <c r="AE33" s="40">
        <f t="shared" si="14"/>
        <v>106.14</v>
      </c>
      <c r="AF33" s="40">
        <f t="shared" ref="AF33:AM33" si="15">MAX(AF9:AF32)</f>
        <v>0.16816774193548387</v>
      </c>
      <c r="AG33" s="40">
        <f t="shared" si="15"/>
        <v>0.45194287634408592</v>
      </c>
      <c r="AH33" s="40">
        <f t="shared" si="15"/>
        <v>7.5317685499814786</v>
      </c>
      <c r="AI33" s="40">
        <f t="shared" si="15"/>
        <v>9.3840758747465429</v>
      </c>
      <c r="AJ33" s="40">
        <f t="shared" si="15"/>
        <v>110.41068563210386</v>
      </c>
      <c r="AK33" s="40">
        <f t="shared" si="15"/>
        <v>143.71507530316228</v>
      </c>
      <c r="AL33" s="40">
        <f t="shared" si="15"/>
        <v>80.481171206219599</v>
      </c>
      <c r="AM33" s="130">
        <f t="shared" si="15"/>
        <v>191.01912720642068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121.96571428571426</v>
      </c>
      <c r="C34" s="41">
        <f t="shared" ref="C34:AE34" si="16">AVERAGE(C9:C33,C9:C32)</f>
        <v>29.565119038374736</v>
      </c>
      <c r="D34" s="41">
        <f t="shared" si="16"/>
        <v>106.59552835041733</v>
      </c>
      <c r="E34" s="41">
        <f t="shared" si="16"/>
        <v>-14.190602104845112</v>
      </c>
      <c r="F34" s="41">
        <f t="shared" si="16"/>
        <v>149.07795918367347</v>
      </c>
      <c r="G34" s="41">
        <f t="shared" si="16"/>
        <v>80.884198937950401</v>
      </c>
      <c r="H34" s="41">
        <f t="shared" si="16"/>
        <v>61.944712390836195</v>
      </c>
      <c r="I34" s="41">
        <f t="shared" si="16"/>
        <v>6.2535569971103326</v>
      </c>
      <c r="J34" s="41">
        <f t="shared" si="16"/>
        <v>0</v>
      </c>
      <c r="K34" s="41">
        <f t="shared" si="16"/>
        <v>22.863877551020416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22.863877551020416</v>
      </c>
      <c r="R34" s="41">
        <f t="shared" si="16"/>
        <v>8.391020408163266</v>
      </c>
      <c r="S34" s="41">
        <f t="shared" si="16"/>
        <v>0</v>
      </c>
      <c r="T34" s="41">
        <f t="shared" si="16"/>
        <v>0</v>
      </c>
      <c r="U34" s="41">
        <f t="shared" si="16"/>
        <v>56.924897959183696</v>
      </c>
      <c r="V34" s="41">
        <f t="shared" si="16"/>
        <v>0</v>
      </c>
      <c r="W34" s="41">
        <f t="shared" si="16"/>
        <v>0</v>
      </c>
      <c r="X34" s="41">
        <f t="shared" si="16"/>
        <v>8.391020408163266</v>
      </c>
      <c r="Y34" s="41">
        <f t="shared" si="16"/>
        <v>56.924897959183696</v>
      </c>
      <c r="Z34" s="41">
        <f>AVERAGE(Z9:Z33,Z9:Z32)</f>
        <v>4.6791666666666663</v>
      </c>
      <c r="AA34" s="41">
        <f>AVERAGE(AA9:AA33,AA9:AA32)</f>
        <v>0</v>
      </c>
      <c r="AB34" s="41">
        <f>AVERAGE(AB9:AB33,AB9:AB32)</f>
        <v>0</v>
      </c>
      <c r="AC34" s="41">
        <f t="shared" si="16"/>
        <v>91.99499999999999</v>
      </c>
      <c r="AD34" s="41">
        <f t="shared" si="16"/>
        <v>4.9755102040816315</v>
      </c>
      <c r="AE34" s="41">
        <f t="shared" si="16"/>
        <v>92.28367346938775</v>
      </c>
      <c r="AF34" s="41">
        <f t="shared" ref="AF34:AM34" si="17">AVERAGE(AF9:AF33,AF9:AF32)</f>
        <v>0.12873680052666214</v>
      </c>
      <c r="AG34" s="41">
        <f t="shared" si="17"/>
        <v>0.44156631281544828</v>
      </c>
      <c r="AH34" s="41">
        <f t="shared" si="17"/>
        <v>6.1258578529365355</v>
      </c>
      <c r="AI34" s="41">
        <f t="shared" si="17"/>
        <v>8.1987132577409199</v>
      </c>
      <c r="AJ34" s="41">
        <f t="shared" si="17"/>
        <v>85.46787240733812</v>
      </c>
      <c r="AK34" s="41">
        <f t="shared" si="17"/>
        <v>121.5365023258563</v>
      </c>
      <c r="AL34" s="41">
        <f t="shared" si="17"/>
        <v>69.614916472468849</v>
      </c>
      <c r="AM34" s="131">
        <f t="shared" si="17"/>
        <v>163.23607976196834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95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96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93</v>
      </c>
      <c r="B37" s="141"/>
      <c r="C37" s="141"/>
      <c r="D37" s="140" t="s">
        <v>100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97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92</v>
      </c>
      <c r="AM37" s="133"/>
      <c r="AN37" s="133"/>
      <c r="AO37" s="138"/>
      <c r="AP37" s="132" t="s">
        <v>98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548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197.93</v>
      </c>
      <c r="Z38" s="211"/>
      <c r="AA38" s="8" t="s">
        <v>21</v>
      </c>
      <c r="AB38" s="5" t="s">
        <v>23</v>
      </c>
      <c r="AC38" s="30"/>
      <c r="AD38" s="212">
        <v>1436.9</v>
      </c>
      <c r="AE38" s="211"/>
      <c r="AF38" s="7" t="s">
        <v>21</v>
      </c>
      <c r="AG38" s="5" t="s">
        <v>24</v>
      </c>
      <c r="AH38" s="6"/>
      <c r="AI38" s="212">
        <f>'[2]06 MAI 2023 '!$K$22</f>
        <v>0</v>
      </c>
      <c r="AJ38" s="211"/>
      <c r="AK38" s="100" t="s">
        <v>21</v>
      </c>
      <c r="AL38" s="99" t="s">
        <v>24</v>
      </c>
      <c r="AM38" s="211">
        <v>117.2891</v>
      </c>
      <c r="AN38" s="213"/>
      <c r="AO38" s="8" t="s">
        <v>21</v>
      </c>
      <c r="AP38" s="5" t="s">
        <v>24</v>
      </c>
      <c r="AQ38" s="211">
        <v>2187.1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3607.99</v>
      </c>
      <c r="C39" s="11" t="s">
        <v>21</v>
      </c>
      <c r="D39" s="9" t="s">
        <v>72</v>
      </c>
      <c r="E39" s="10">
        <v>2861</v>
      </c>
      <c r="F39" s="12" t="s">
        <v>21</v>
      </c>
      <c r="G39" s="98"/>
      <c r="H39" s="101" t="s">
        <v>25</v>
      </c>
      <c r="I39" s="102"/>
      <c r="J39" s="103">
        <v>24.01</v>
      </c>
      <c r="K39" s="104" t="s">
        <v>63</v>
      </c>
      <c r="L39" s="105">
        <v>125.20833333334301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35.32</v>
      </c>
      <c r="Z39" s="102" t="s">
        <v>63</v>
      </c>
      <c r="AA39" s="108">
        <v>125.45833333334301</v>
      </c>
      <c r="AB39" s="106" t="s">
        <v>25</v>
      </c>
      <c r="AC39" s="109"/>
      <c r="AD39" s="103">
        <v>76.209999999999994</v>
      </c>
      <c r="AE39" s="104" t="s">
        <v>76</v>
      </c>
      <c r="AF39" s="108">
        <v>0.30069444444444443</v>
      </c>
      <c r="AG39" s="106" t="s">
        <v>25</v>
      </c>
      <c r="AH39" s="102"/>
      <c r="AI39" s="103">
        <f>'[2]06 MAI 2023 '!$K$23</f>
        <v>0</v>
      </c>
      <c r="AJ39" s="102" t="s">
        <v>76</v>
      </c>
      <c r="AK39" s="107">
        <f>'[2]06 MAI 2023 '!$L$23</f>
        <v>125.04166666667599</v>
      </c>
      <c r="AL39" s="101" t="s">
        <v>25</v>
      </c>
      <c r="AM39" s="102">
        <v>19.2</v>
      </c>
      <c r="AN39" s="103" t="s">
        <v>76</v>
      </c>
      <c r="AO39" s="111">
        <v>125.541666666677</v>
      </c>
      <c r="AP39" s="106" t="s">
        <v>25</v>
      </c>
      <c r="AQ39" s="102">
        <v>106.14</v>
      </c>
      <c r="AR39" s="104" t="s">
        <v>62</v>
      </c>
      <c r="AS39" s="107">
        <v>125.20833333334301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516.46</v>
      </c>
      <c r="F42" s="44" t="s">
        <v>70</v>
      </c>
      <c r="G42" s="47">
        <v>125.87500000001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/>
      <c r="F43" s="78"/>
      <c r="G43" s="79">
        <v>42.7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90.07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270.58</v>
      </c>
      <c r="F45" s="83" t="s">
        <v>73</v>
      </c>
      <c r="G45" s="48">
        <v>125.08333333334301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260.53999999999996</v>
      </c>
      <c r="F46" s="80" t="s">
        <v>73</v>
      </c>
      <c r="G46" s="60">
        <v>125.791666666677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MAI 23 </vt:lpstr>
      <vt:lpstr>'06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2023-05-07T06:45:09Z</dcterms:modified>
</cp:coreProperties>
</file>