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040DF0C7-ED2B-4C40-AFF4-8CD77E160719}" xr6:coauthVersionLast="47" xr6:coauthVersionMax="47" xr10:uidLastSave="{00000000-0000-0000-0000-000000000000}"/>
  <bookViews>
    <workbookView xWindow="120" yWindow="75" windowWidth="15195" windowHeight="15600" xr2:uid="{00000000-000D-0000-FFFF-FFFF00000000}"/>
  </bookViews>
  <sheets>
    <sheet name="07 MAI 23 " sheetId="3" r:id="rId1"/>
  </sheets>
  <definedNames>
    <definedName name="_xlnm.Print_Area" localSheetId="0">'07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<sst xmlns="http://schemas.openxmlformats.org/spreadsheetml/2006/main" count="143" uniqueCount="110">
  <si>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</si>
  <si>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</si>
  <si>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</si>
  <si>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</si>
  <si>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</si>
  <si>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</si>
  <si>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</si>
  <si>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</si>
  <si>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</si>
  <si>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</si>
  <si>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</si>
  <si>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</si>
  <si>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</si>
  <si>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</si>
  <si>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</si>
  <si>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</si>
  <si>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</si>
  <si>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</si>
  <si>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</si>
  <si>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</si>
  <si>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</si>
  <si>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</si>
  <si>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</si>
  <si>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</si>
  <si>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</si>
  <si>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</si>
  <si>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</si>
  <si>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</si>
  <si>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</si>
  <si>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</si>
  <si>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</si>
  <si>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</si>
  <si>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</si>
  <si>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</si>
  <si>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</si>
  <si>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</si>
  <si>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</si>
  <si>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</si>
  <si>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</si>
  <si>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</si>
  <si>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</si>
  <si>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</si>
  <si>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</si>
  <si>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</si>
  <si>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</si>
  <si>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</si>
  <si>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</si>
  <si>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</si>
  <si>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</si>
  <si>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</si>
  <si>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</si>
  <si>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</si>
  <si>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</si>
  <si>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</si>
  <si>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</si>
  <si>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</si>
  <si>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</si>
  <si>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</si>
  <si>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</si>
  <si>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</si>
  <si>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</si>
  <si>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</si>
  <si>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</si>
  <si>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</si>
  <si>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</si>
  <si>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</si>
  <si>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</si>
  <si>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</si>
  <si>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</si>
  <si>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</si>
  <si>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</si>
  <si>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</si>
  <si>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</si>
  <si>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</si>
  <si>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</si>
  <si>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</si>
  <si>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</si>
  <si>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</si>
  <si>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</si>
  <si>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</si>
  <si>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</si>
  <si>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</si>
  <si>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</si>
  <si>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</si>
  <si>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</si>
  <si>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</si>
  <si>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</si>
  <si>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</si>
  <si>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</si>
  <si>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</si>
  <si>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</si>
  <si>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</si>
  <si>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</si>
  <si>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</si>
  <si>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</si>
  <si>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</si>
  <si>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</si>
  <si>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</si>
  <si>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</si>
  <si>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</si>
  <si>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</si>
  <si>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</si>
  <si>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</si>
  <si>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DOSSA</t>
  </si>
  <si>
    <t>TETE et TAGBA</t>
  </si>
  <si>
    <t xml:space="preserve">  22:00:00</t>
  </si>
  <si>
    <t xml:space="preserve"> 12:00:00</t>
  </si>
  <si>
    <t xml:space="preserve">  23:00</t>
  </si>
  <si>
    <t xml:space="preserve">  22:00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</si>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</sst>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'07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'!$B$9:$B$32</c:f>
              <c:numCache>
                <c:formatCode>General</c:formatCode>
                <c:ptCount val="24"/>
                <c:pt idx="0">
                  <c:v>146.79</c:v>
                </c:pt>
                <c:pt idx="1">
                  <c:v>132.62</c:v>
                </c:pt>
                <c:pt idx="2">
                  <c:v>131.72</c:v>
                </c:pt>
                <c:pt idx="3">
                  <c:v>128.53</c:v>
                </c:pt>
                <c:pt idx="4">
                  <c:v>118.86</c:v>
                </c:pt>
                <c:pt idx="5">
                  <c:v>102.28</c:v>
                </c:pt>
                <c:pt idx="6">
                  <c:v>104.36</c:v>
                </c:pt>
                <c:pt idx="7">
                  <c:v>104.75</c:v>
                </c:pt>
                <c:pt idx="8">
                  <c:v>105.07</c:v>
                </c:pt>
                <c:pt idx="9">
                  <c:v>157.57</c:v>
                </c:pt>
                <c:pt idx="10">
                  <c:v>171.13</c:v>
                </c:pt>
                <c:pt idx="11">
                  <c:v>173.82</c:v>
                </c:pt>
                <c:pt idx="12">
                  <c:v>162.07</c:v>
                </c:pt>
                <c:pt idx="13">
                  <c:v>167.14</c:v>
                </c:pt>
                <c:pt idx="14">
                  <c:v>173.14</c:v>
                </c:pt>
                <c:pt idx="15">
                  <c:v>179.41</c:v>
                </c:pt>
                <c:pt idx="16">
                  <c:v>182.57999999999998</c:v>
                </c:pt>
                <c:pt idx="17">
                  <c:v>167.39999999999998</c:v>
                </c:pt>
                <c:pt idx="18">
                  <c:v>173.98000000000002</c:v>
                </c:pt>
                <c:pt idx="19">
                  <c:v>175.78</c:v>
                </c:pt>
                <c:pt idx="20">
                  <c:v>188.87</c:v>
                </c:pt>
                <c:pt idx="21">
                  <c:v>194.72</c:v>
                </c:pt>
                <c:pt idx="22">
                  <c:v>173.19</c:v>
                </c:pt>
                <c:pt idx="23">
                  <c:v>178.01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'07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'!$C$9:$C$32</c:f>
              <c:numCache>
                <c:formatCode>General</c:formatCode>
                <c:ptCount val="24"/>
                <c:pt idx="0">
                  <c:v>37.336092427297061</c:v>
                </c:pt>
                <c:pt idx="1">
                  <c:v>24.162147808001421</c:v>
                </c:pt>
                <c:pt idx="2">
                  <c:v>26.143791548199189</c:v>
                </c:pt>
                <c:pt idx="3">
                  <c:v>26.287912489563666</c:v>
                </c:pt>
                <c:pt idx="4">
                  <c:v>21.164487966645069</c:v>
                </c:pt>
                <c:pt idx="5">
                  <c:v>19.101256038171428</c:v>
                </c:pt>
                <c:pt idx="6">
                  <c:v>10.665515806507642</c:v>
                </c:pt>
                <c:pt idx="7">
                  <c:v>13.151730074435633</c:v>
                </c:pt>
                <c:pt idx="8">
                  <c:v>10.416531839957116</c:v>
                </c:pt>
                <c:pt idx="9">
                  <c:v>61.722224022700559</c:v>
                </c:pt>
                <c:pt idx="10">
                  <c:v>72.243128111341164</c:v>
                </c:pt>
                <c:pt idx="11">
                  <c:v>72.349111553189772</c:v>
                </c:pt>
                <c:pt idx="12">
                  <c:v>69.071987654103793</c:v>
                </c:pt>
                <c:pt idx="13">
                  <c:v>68.920761626532567</c:v>
                </c:pt>
                <c:pt idx="14">
                  <c:v>70.806118459044058</c:v>
                </c:pt>
                <c:pt idx="15">
                  <c:v>75.009797130653183</c:v>
                </c:pt>
                <c:pt idx="16">
                  <c:v>66.791661567570202</c:v>
                </c:pt>
                <c:pt idx="17">
                  <c:v>52.510779147923444</c:v>
                </c:pt>
                <c:pt idx="18">
                  <c:v>40.660457581372484</c:v>
                </c:pt>
                <c:pt idx="19">
                  <c:v>45.600700664861279</c:v>
                </c:pt>
                <c:pt idx="20">
                  <c:v>49.231120788454703</c:v>
                </c:pt>
                <c:pt idx="21">
                  <c:v>59.287558109450842</c:v>
                </c:pt>
                <c:pt idx="22">
                  <c:v>43.860535037843391</c:v>
                </c:pt>
                <c:pt idx="23">
                  <c:v>40.000226569720752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'07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'!$D$9:$D$32</c:f>
              <c:numCache>
                <c:formatCode>0.00</c:formatCode>
                <c:ptCount val="24"/>
                <c:pt idx="0">
                  <c:v>123.03273437667701</c:v>
                </c:pt>
                <c:pt idx="1">
                  <c:v>122.50171738741307</c:v>
                </c:pt>
                <c:pt idx="2">
                  <c:v>119.6329524228177</c:v>
                </c:pt>
                <c:pt idx="3">
                  <c:v>116.18781997073823</c:v>
                </c:pt>
                <c:pt idx="4">
                  <c:v>111.90945716192481</c:v>
                </c:pt>
                <c:pt idx="5">
                  <c:v>97.909510285886796</c:v>
                </c:pt>
                <c:pt idx="6">
                  <c:v>108.36569654418838</c:v>
                </c:pt>
                <c:pt idx="7">
                  <c:v>106.22328781557042</c:v>
                </c:pt>
                <c:pt idx="8">
                  <c:v>109.29808370921427</c:v>
                </c:pt>
                <c:pt idx="9">
                  <c:v>110.38320439944364</c:v>
                </c:pt>
                <c:pt idx="10">
                  <c:v>113.16752882425953</c:v>
                </c:pt>
                <c:pt idx="11">
                  <c:v>115.66419469796628</c:v>
                </c:pt>
                <c:pt idx="12">
                  <c:v>107.53120102785141</c:v>
                </c:pt>
                <c:pt idx="13">
                  <c:v>112.582486290068</c:v>
                </c:pt>
                <c:pt idx="14">
                  <c:v>116.54650575128963</c:v>
                </c:pt>
                <c:pt idx="15">
                  <c:v>118.43728523406405</c:v>
                </c:pt>
                <c:pt idx="16">
                  <c:v>129.75402793711766</c:v>
                </c:pt>
                <c:pt idx="17">
                  <c:v>128.71100434285688</c:v>
                </c:pt>
                <c:pt idx="18">
                  <c:v>146.08413445773533</c:v>
                </c:pt>
                <c:pt idx="19">
                  <c:v>142.90581416337199</c:v>
                </c:pt>
                <c:pt idx="20">
                  <c:v>151.88018756250722</c:v>
                </c:pt>
                <c:pt idx="21">
                  <c:v>147.46376367928124</c:v>
                </c:pt>
                <c:pt idx="22">
                  <c:v>141.60689093985525</c:v>
                </c:pt>
                <c:pt idx="23">
                  <c:v>150.62065658125502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'07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'!$E$9:$E$32</c:f>
              <c:numCache>
                <c:formatCode>0.00</c:formatCode>
                <c:ptCount val="24"/>
                <c:pt idx="0">
                  <c:v>-13.57882680397408</c:v>
                </c:pt>
                <c:pt idx="1">
                  <c:v>-14.04386519541451</c:v>
                </c:pt>
                <c:pt idx="2">
                  <c:v>-14.056743971016926</c:v>
                </c:pt>
                <c:pt idx="3">
                  <c:v>-13.945732460301945</c:v>
                </c:pt>
                <c:pt idx="4">
                  <c:v>-14.213945128569867</c:v>
                </c:pt>
                <c:pt idx="5">
                  <c:v>-14.730766324058186</c:v>
                </c:pt>
                <c:pt idx="6">
                  <c:v>-14.671212350696033</c:v>
                </c:pt>
                <c:pt idx="7">
                  <c:v>-14.625017890006058</c:v>
                </c:pt>
                <c:pt idx="8">
                  <c:v>-14.644615549171386</c:v>
                </c:pt>
                <c:pt idx="9">
                  <c:v>-14.535428422144202</c:v>
                </c:pt>
                <c:pt idx="10">
                  <c:v>-14.280656935600712</c:v>
                </c:pt>
                <c:pt idx="11">
                  <c:v>-14.193306251156026</c:v>
                </c:pt>
                <c:pt idx="12">
                  <c:v>-14.533188681955204</c:v>
                </c:pt>
                <c:pt idx="13">
                  <c:v>-14.36324791660058</c:v>
                </c:pt>
                <c:pt idx="14">
                  <c:v>-14.212624210333695</c:v>
                </c:pt>
                <c:pt idx="15">
                  <c:v>-14.037082364717202</c:v>
                </c:pt>
                <c:pt idx="16">
                  <c:v>-13.965689504687868</c:v>
                </c:pt>
                <c:pt idx="17">
                  <c:v>-13.821783490780371</c:v>
                </c:pt>
                <c:pt idx="18">
                  <c:v>-12.764592039107805</c:v>
                </c:pt>
                <c:pt idx="19">
                  <c:v>-12.726514828233286</c:v>
                </c:pt>
                <c:pt idx="20">
                  <c:v>-12.241308350961896</c:v>
                </c:pt>
                <c:pt idx="21">
                  <c:v>-12.031321788732095</c:v>
                </c:pt>
                <c:pt idx="22">
                  <c:v>-12.277425977698664</c:v>
                </c:pt>
                <c:pt idx="23">
                  <c:v>-12.610883150975775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'07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'!$Q$9:$Q$32</c:f>
              <c:numCache>
                <c:formatCode>0.00</c:formatCode>
                <c:ptCount val="24"/>
                <c:pt idx="0">
                  <c:v>22.15</c:v>
                </c:pt>
                <c:pt idx="1">
                  <c:v>22.15</c:v>
                </c:pt>
                <c:pt idx="2">
                  <c:v>22.15</c:v>
                </c:pt>
                <c:pt idx="3">
                  <c:v>21.92</c:v>
                </c:pt>
                <c:pt idx="4">
                  <c:v>21.92</c:v>
                </c:pt>
                <c:pt idx="5">
                  <c:v>21.92</c:v>
                </c:pt>
                <c:pt idx="6">
                  <c:v>21.91</c:v>
                </c:pt>
                <c:pt idx="7">
                  <c:v>21.91</c:v>
                </c:pt>
                <c:pt idx="8">
                  <c:v>21.91</c:v>
                </c:pt>
                <c:pt idx="9">
                  <c:v>21.91</c:v>
                </c:pt>
                <c:pt idx="10">
                  <c:v>21.91</c:v>
                </c:pt>
                <c:pt idx="11">
                  <c:v>21.91</c:v>
                </c:pt>
                <c:pt idx="12">
                  <c:v>21.91</c:v>
                </c:pt>
                <c:pt idx="13">
                  <c:v>21.91</c:v>
                </c:pt>
                <c:pt idx="14">
                  <c:v>21.91</c:v>
                </c:pt>
                <c:pt idx="15">
                  <c:v>21.91</c:v>
                </c:pt>
                <c:pt idx="16">
                  <c:v>21.91</c:v>
                </c:pt>
                <c:pt idx="17">
                  <c:v>21.91</c:v>
                </c:pt>
                <c:pt idx="18">
                  <c:v>21.91</c:v>
                </c:pt>
                <c:pt idx="19">
                  <c:v>21.91</c:v>
                </c:pt>
                <c:pt idx="20">
                  <c:v>21.91</c:v>
                </c:pt>
                <c:pt idx="21">
                  <c:v>21.91</c:v>
                </c:pt>
                <c:pt idx="22">
                  <c:v>21.91</c:v>
                </c:pt>
                <c:pt idx="23">
                  <c:v>21.91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'07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'!$AE$9:$AE$32</c:f>
              <c:numCache>
                <c:formatCode>0.00</c:formatCode>
                <c:ptCount val="24"/>
                <c:pt idx="0">
                  <c:v>93.33</c:v>
                </c:pt>
                <c:pt idx="1">
                  <c:v>90.81</c:v>
                </c:pt>
                <c:pt idx="2">
                  <c:v>90.73</c:v>
                </c:pt>
                <c:pt idx="3">
                  <c:v>90.02</c:v>
                </c:pt>
                <c:pt idx="4">
                  <c:v>90.11</c:v>
                </c:pt>
                <c:pt idx="5">
                  <c:v>88.2</c:v>
                </c:pt>
                <c:pt idx="6">
                  <c:v>87.76</c:v>
                </c:pt>
                <c:pt idx="7">
                  <c:v>89.02</c:v>
                </c:pt>
                <c:pt idx="8">
                  <c:v>88</c:v>
                </c:pt>
                <c:pt idx="9">
                  <c:v>40.19</c:v>
                </c:pt>
                <c:pt idx="10">
                  <c:v>36.72</c:v>
                </c:pt>
                <c:pt idx="11">
                  <c:v>37.15</c:v>
                </c:pt>
                <c:pt idx="12">
                  <c:v>36.76</c:v>
                </c:pt>
                <c:pt idx="13">
                  <c:v>37.76</c:v>
                </c:pt>
                <c:pt idx="14">
                  <c:v>37.14</c:v>
                </c:pt>
                <c:pt idx="15">
                  <c:v>37.22</c:v>
                </c:pt>
                <c:pt idx="16">
                  <c:v>36.6</c:v>
                </c:pt>
                <c:pt idx="17">
                  <c:v>56.92</c:v>
                </c:pt>
                <c:pt idx="18">
                  <c:v>88.01</c:v>
                </c:pt>
                <c:pt idx="19">
                  <c:v>87.38</c:v>
                </c:pt>
                <c:pt idx="20">
                  <c:v>90.7</c:v>
                </c:pt>
                <c:pt idx="21">
                  <c:v>92.17</c:v>
                </c:pt>
                <c:pt idx="22">
                  <c:v>90.44</c:v>
                </c:pt>
                <c:pt idx="23">
                  <c:v>90.44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'07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'!$AK$9:$AK$32</c:f>
              <c:numCache>
                <c:formatCode>0.00</c:formatCode>
                <c:ptCount val="24"/>
                <c:pt idx="0">
                  <c:v>130.66609242729706</c:v>
                </c:pt>
                <c:pt idx="1">
                  <c:v>114.97214780800142</c:v>
                </c:pt>
                <c:pt idx="2">
                  <c:v>116.87379154819919</c:v>
                </c:pt>
                <c:pt idx="3">
                  <c:v>116.30791248956366</c:v>
                </c:pt>
                <c:pt idx="4">
                  <c:v>111.27448796664507</c:v>
                </c:pt>
                <c:pt idx="5">
                  <c:v>107.30125603817143</c:v>
                </c:pt>
                <c:pt idx="6">
                  <c:v>98.425515806507647</c:v>
                </c:pt>
                <c:pt idx="7">
                  <c:v>102.17173007443563</c:v>
                </c:pt>
                <c:pt idx="8">
                  <c:v>98.416531839957116</c:v>
                </c:pt>
                <c:pt idx="9">
                  <c:v>101.91222402270056</c:v>
                </c:pt>
                <c:pt idx="10">
                  <c:v>108.96312811134116</c:v>
                </c:pt>
                <c:pt idx="11">
                  <c:v>109.49911155318976</c:v>
                </c:pt>
                <c:pt idx="12">
                  <c:v>105.83198765410378</c:v>
                </c:pt>
                <c:pt idx="13">
                  <c:v>106.68076162653257</c:v>
                </c:pt>
                <c:pt idx="14">
                  <c:v>107.94611845904406</c:v>
                </c:pt>
                <c:pt idx="15">
                  <c:v>112.22979713065318</c:v>
                </c:pt>
                <c:pt idx="16">
                  <c:v>103.3916615675702</c:v>
                </c:pt>
                <c:pt idx="17">
                  <c:v>109.43077914792345</c:v>
                </c:pt>
                <c:pt idx="18">
                  <c:v>128.67045758137249</c:v>
                </c:pt>
                <c:pt idx="19">
                  <c:v>132.98070066486127</c:v>
                </c:pt>
                <c:pt idx="20">
                  <c:v>139.93112078845471</c:v>
                </c:pt>
                <c:pt idx="21">
                  <c:v>151.45755810945084</c:v>
                </c:pt>
                <c:pt idx="22">
                  <c:v>134.30053503784339</c:v>
                </c:pt>
                <c:pt idx="23">
                  <c:v>130.44022656972075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'07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'!$AM$9:$AM$32</c:f>
              <c:numCache>
                <c:formatCode>0.00</c:formatCode>
                <c:ptCount val="24"/>
                <c:pt idx="0">
                  <c:v>151.16273437667701</c:v>
                </c:pt>
                <c:pt idx="1">
                  <c:v>150.71171738741307</c:v>
                </c:pt>
                <c:pt idx="2">
                  <c:v>148.3629524228177</c:v>
                </c:pt>
                <c:pt idx="3">
                  <c:v>144.79781997073823</c:v>
                </c:pt>
                <c:pt idx="4">
                  <c:v>140.51945716192481</c:v>
                </c:pt>
                <c:pt idx="5">
                  <c:v>126.5495102858868</c:v>
                </c:pt>
                <c:pt idx="6">
                  <c:v>137.14569654418838</c:v>
                </c:pt>
                <c:pt idx="7">
                  <c:v>135.00328781557042</c:v>
                </c:pt>
                <c:pt idx="8">
                  <c:v>138.07808370921427</c:v>
                </c:pt>
                <c:pt idx="9">
                  <c:v>138.37320439944364</c:v>
                </c:pt>
                <c:pt idx="10">
                  <c:v>140.16752882425953</c:v>
                </c:pt>
                <c:pt idx="11">
                  <c:v>142.66419469796628</c:v>
                </c:pt>
                <c:pt idx="12">
                  <c:v>134.53120102785141</c:v>
                </c:pt>
                <c:pt idx="13">
                  <c:v>139.582486290068</c:v>
                </c:pt>
                <c:pt idx="14">
                  <c:v>143.54650575128963</c:v>
                </c:pt>
                <c:pt idx="15">
                  <c:v>145.35728523406405</c:v>
                </c:pt>
                <c:pt idx="16">
                  <c:v>156.67402793711764</c:v>
                </c:pt>
                <c:pt idx="17">
                  <c:v>155.6310043428569</c:v>
                </c:pt>
                <c:pt idx="18">
                  <c:v>173.09413445773532</c:v>
                </c:pt>
                <c:pt idx="19">
                  <c:v>170.10581416337197</c:v>
                </c:pt>
                <c:pt idx="20">
                  <c:v>180.00018756250722</c:v>
                </c:pt>
                <c:pt idx="21">
                  <c:v>175.76376367928125</c:v>
                </c:pt>
                <c:pt idx="22">
                  <c:v>184.37689093985526</c:v>
                </c:pt>
                <c:pt idx="23">
                  <c:v>176.66065658125501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'07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'!$F$9:$F$32</c:f>
              <c:numCache>
                <c:formatCode>General</c:formatCode>
                <c:ptCount val="24"/>
                <c:pt idx="0">
                  <c:v>166.45</c:v>
                </c:pt>
                <c:pt idx="1">
                  <c:v>162.88999999999999</c:v>
                </c:pt>
                <c:pt idx="2">
                  <c:v>157.72</c:v>
                </c:pt>
                <c:pt idx="3">
                  <c:v>157.33000000000001</c:v>
                </c:pt>
                <c:pt idx="4">
                  <c:v>156.06</c:v>
                </c:pt>
                <c:pt idx="5">
                  <c:v>135.21</c:v>
                </c:pt>
                <c:pt idx="6">
                  <c:v>114.82</c:v>
                </c:pt>
                <c:pt idx="7">
                  <c:v>85.25</c:v>
                </c:pt>
                <c:pt idx="8">
                  <c:v>82.56</c:v>
                </c:pt>
                <c:pt idx="9">
                  <c:v>74.52</c:v>
                </c:pt>
                <c:pt idx="10">
                  <c:v>80.989999999999995</c:v>
                </c:pt>
                <c:pt idx="11">
                  <c:v>68.11</c:v>
                </c:pt>
                <c:pt idx="12">
                  <c:v>93.02</c:v>
                </c:pt>
                <c:pt idx="13">
                  <c:v>103.3</c:v>
                </c:pt>
                <c:pt idx="14">
                  <c:v>88.56</c:v>
                </c:pt>
                <c:pt idx="15">
                  <c:v>95.83</c:v>
                </c:pt>
                <c:pt idx="16">
                  <c:v>108.41</c:v>
                </c:pt>
                <c:pt idx="17">
                  <c:v>147.84</c:v>
                </c:pt>
                <c:pt idx="18">
                  <c:v>183.8</c:v>
                </c:pt>
                <c:pt idx="19">
                  <c:v>182.87</c:v>
                </c:pt>
                <c:pt idx="20">
                  <c:v>182.97</c:v>
                </c:pt>
                <c:pt idx="21">
                  <c:v>181.7</c:v>
                </c:pt>
                <c:pt idx="22">
                  <c:v>173.94</c:v>
                </c:pt>
                <c:pt idx="23">
                  <c:v>165.11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'07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'!$G$9:$G$32</c:f>
              <c:numCache>
                <c:formatCode>0.00</c:formatCode>
                <c:ptCount val="24"/>
                <c:pt idx="0">
                  <c:v>88.422347366763802</c:v>
                </c:pt>
                <c:pt idx="1">
                  <c:v>82.643529591385402</c:v>
                </c:pt>
                <c:pt idx="2">
                  <c:v>80.834360459055574</c:v>
                </c:pt>
                <c:pt idx="3">
                  <c:v>82.449164985143412</c:v>
                </c:pt>
                <c:pt idx="4">
                  <c:v>83.986705508794287</c:v>
                </c:pt>
                <c:pt idx="5">
                  <c:v>69.242447137184655</c:v>
                </c:pt>
                <c:pt idx="6">
                  <c:v>66.199131843515147</c:v>
                </c:pt>
                <c:pt idx="7">
                  <c:v>63.484712819875341</c:v>
                </c:pt>
                <c:pt idx="8">
                  <c:v>64.475301457125269</c:v>
                </c:pt>
                <c:pt idx="9">
                  <c:v>65.823337401308791</c:v>
                </c:pt>
                <c:pt idx="10">
                  <c:v>73.760152431768773</c:v>
                </c:pt>
                <c:pt idx="11">
                  <c:v>57.802179906204614</c:v>
                </c:pt>
                <c:pt idx="12">
                  <c:v>69.994739379397913</c:v>
                </c:pt>
                <c:pt idx="13">
                  <c:v>77.562508604592949</c:v>
                </c:pt>
                <c:pt idx="14">
                  <c:v>70.53538527448039</c:v>
                </c:pt>
                <c:pt idx="15">
                  <c:v>78.302728763484367</c:v>
                </c:pt>
                <c:pt idx="16">
                  <c:v>72.506796396084013</c:v>
                </c:pt>
                <c:pt idx="17">
                  <c:v>84.175434031999373</c:v>
                </c:pt>
                <c:pt idx="18">
                  <c:v>102.87786741337051</c:v>
                </c:pt>
                <c:pt idx="19">
                  <c:v>98.407104553734101</c:v>
                </c:pt>
                <c:pt idx="20">
                  <c:v>98.926285814933323</c:v>
                </c:pt>
                <c:pt idx="21">
                  <c:v>98.185580193286128</c:v>
                </c:pt>
                <c:pt idx="22">
                  <c:v>92.722274316892836</c:v>
                </c:pt>
                <c:pt idx="23">
                  <c:v>89.604259088471778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'07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'!$H$9:$H$32</c:f>
              <c:numCache>
                <c:formatCode>0.00</c:formatCode>
                <c:ptCount val="24"/>
                <c:pt idx="0">
                  <c:v>71.589608701923254</c:v>
                </c:pt>
                <c:pt idx="1">
                  <c:v>73.943704736179654</c:v>
                </c:pt>
                <c:pt idx="2">
                  <c:v>70.779331199907972</c:v>
                </c:pt>
                <c:pt idx="3">
                  <c:v>68.789346465394203</c:v>
                </c:pt>
                <c:pt idx="4">
                  <c:v>66.030065255798092</c:v>
                </c:pt>
                <c:pt idx="5">
                  <c:v>60.686971084779778</c:v>
                </c:pt>
                <c:pt idx="6">
                  <c:v>43.726358502175856</c:v>
                </c:pt>
                <c:pt idx="7">
                  <c:v>17.18275016620899</c:v>
                </c:pt>
                <c:pt idx="8">
                  <c:v>13.424263461305888</c:v>
                </c:pt>
                <c:pt idx="9">
                  <c:v>4.087526252137188</c:v>
                </c:pt>
                <c:pt idx="10">
                  <c:v>2.4576951450369862</c:v>
                </c:pt>
                <c:pt idx="11">
                  <c:v>5.4999484938400443</c:v>
                </c:pt>
                <c:pt idx="12">
                  <c:v>17.765198453702972</c:v>
                </c:pt>
                <c:pt idx="13">
                  <c:v>20.099715923314839</c:v>
                </c:pt>
                <c:pt idx="14">
                  <c:v>13.11148548017615</c:v>
                </c:pt>
                <c:pt idx="15">
                  <c:v>12.454925362729409</c:v>
                </c:pt>
                <c:pt idx="16">
                  <c:v>30.971074772623645</c:v>
                </c:pt>
                <c:pt idx="17">
                  <c:v>57.933692007635052</c:v>
                </c:pt>
                <c:pt idx="18">
                  <c:v>73.824796174868879</c:v>
                </c:pt>
                <c:pt idx="19">
                  <c:v>77.400898667654644</c:v>
                </c:pt>
                <c:pt idx="20">
                  <c:v>76.977917446080767</c:v>
                </c:pt>
                <c:pt idx="21">
                  <c:v>76.496882561243325</c:v>
                </c:pt>
                <c:pt idx="22">
                  <c:v>74.495065182125714</c:v>
                </c:pt>
                <c:pt idx="23">
                  <c:v>69.118616333667191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'07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'!$I$9:$I$32</c:f>
              <c:numCache>
                <c:formatCode>0.00</c:formatCode>
                <c:ptCount val="24"/>
                <c:pt idx="0">
                  <c:v>6.4380439313129427</c:v>
                </c:pt>
                <c:pt idx="1">
                  <c:v>6.3027656724349397</c:v>
                </c:pt>
                <c:pt idx="2">
                  <c:v>6.1063083410364625</c:v>
                </c:pt>
                <c:pt idx="3">
                  <c:v>6.0914885494624214</c:v>
                </c:pt>
                <c:pt idx="4">
                  <c:v>6.0432292354076464</c:v>
                </c:pt>
                <c:pt idx="5">
                  <c:v>5.2805817780355921</c:v>
                </c:pt>
                <c:pt idx="6">
                  <c:v>4.8945096543090001</c:v>
                </c:pt>
                <c:pt idx="7">
                  <c:v>4.5825370139156645</c:v>
                </c:pt>
                <c:pt idx="8">
                  <c:v>4.6604350815688447</c:v>
                </c:pt>
                <c:pt idx="9">
                  <c:v>4.6091363465540054</c:v>
                </c:pt>
                <c:pt idx="10">
                  <c:v>4.7721524231942238</c:v>
                </c:pt>
                <c:pt idx="11">
                  <c:v>4.8078715999553294</c:v>
                </c:pt>
                <c:pt idx="12">
                  <c:v>5.2600621668991137</c:v>
                </c:pt>
                <c:pt idx="13">
                  <c:v>5.6377754720922253</c:v>
                </c:pt>
                <c:pt idx="14">
                  <c:v>4.913129245343451</c:v>
                </c:pt>
                <c:pt idx="15">
                  <c:v>5.0723458737862144</c:v>
                </c:pt>
                <c:pt idx="16">
                  <c:v>4.9321288312923413</c:v>
                </c:pt>
                <c:pt idx="17">
                  <c:v>5.7308739603655949</c:v>
                </c:pt>
                <c:pt idx="18">
                  <c:v>7.0973364117606463</c:v>
                </c:pt>
                <c:pt idx="19">
                  <c:v>7.0619967786112836</c:v>
                </c:pt>
                <c:pt idx="20">
                  <c:v>7.0657967389859193</c:v>
                </c:pt>
                <c:pt idx="21">
                  <c:v>7.0175372454705309</c:v>
                </c:pt>
                <c:pt idx="22">
                  <c:v>6.7226605009814575</c:v>
                </c:pt>
                <c:pt idx="23">
                  <c:v>6.3871245778610541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'07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3.5</c:v>
                </c:pt>
                <c:pt idx="7">
                  <c:v>6.7</c:v>
                </c:pt>
                <c:pt idx="8">
                  <c:v>7.7</c:v>
                </c:pt>
                <c:pt idx="9">
                  <c:v>8.6</c:v>
                </c:pt>
                <c:pt idx="10">
                  <c:v>5.5</c:v>
                </c:pt>
                <c:pt idx="11">
                  <c:v>19.2</c:v>
                </c:pt>
                <c:pt idx="12">
                  <c:v>8.1</c:v>
                </c:pt>
                <c:pt idx="13">
                  <c:v>7.4</c:v>
                </c:pt>
                <c:pt idx="14">
                  <c:v>8.9</c:v>
                </c:pt>
                <c:pt idx="15">
                  <c:v>6.7</c:v>
                </c:pt>
                <c:pt idx="16">
                  <c:v>2.7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'07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'07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MAI 23 '!$AJ$9:$AJ$32</c:f>
              <c:numCache>
                <c:formatCode>0.00</c:formatCode>
                <c:ptCount val="24"/>
                <c:pt idx="0">
                  <c:v>88.422347366763802</c:v>
                </c:pt>
                <c:pt idx="1">
                  <c:v>82.643529591385402</c:v>
                </c:pt>
                <c:pt idx="2">
                  <c:v>80.834360459055574</c:v>
                </c:pt>
                <c:pt idx="3">
                  <c:v>82.449164985143412</c:v>
                </c:pt>
                <c:pt idx="4">
                  <c:v>83.986705508794287</c:v>
                </c:pt>
                <c:pt idx="5">
                  <c:v>69.742447137184655</c:v>
                </c:pt>
                <c:pt idx="6">
                  <c:v>69.699131843515147</c:v>
                </c:pt>
                <c:pt idx="7">
                  <c:v>70.184712819875344</c:v>
                </c:pt>
                <c:pt idx="8">
                  <c:v>72.175301457125272</c:v>
                </c:pt>
                <c:pt idx="9">
                  <c:v>74.423337401308785</c:v>
                </c:pt>
                <c:pt idx="10">
                  <c:v>79.260152431768773</c:v>
                </c:pt>
                <c:pt idx="11">
                  <c:v>77.002179906204617</c:v>
                </c:pt>
                <c:pt idx="12">
                  <c:v>78.094739379397907</c:v>
                </c:pt>
                <c:pt idx="13">
                  <c:v>84.962508604592955</c:v>
                </c:pt>
                <c:pt idx="14">
                  <c:v>79.435385274480396</c:v>
                </c:pt>
                <c:pt idx="15">
                  <c:v>85.00272876348437</c:v>
                </c:pt>
                <c:pt idx="16">
                  <c:v>75.206796396084016</c:v>
                </c:pt>
                <c:pt idx="17">
                  <c:v>84.175434031999373</c:v>
                </c:pt>
                <c:pt idx="18">
                  <c:v>102.87786741337051</c:v>
                </c:pt>
                <c:pt idx="19">
                  <c:v>98.407104553734101</c:v>
                </c:pt>
                <c:pt idx="20">
                  <c:v>98.926285814933323</c:v>
                </c:pt>
                <c:pt idx="21">
                  <c:v>98.185580193286128</c:v>
                </c:pt>
                <c:pt idx="22">
                  <c:v>92.722274316892836</c:v>
                </c:pt>
                <c:pt idx="23">
                  <c:v>89.604259088471778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'07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MAI 23 '!$AL$9:$AL$32</c:f>
              <c:numCache>
                <c:formatCode>0.00</c:formatCode>
                <c:ptCount val="24"/>
                <c:pt idx="0">
                  <c:v>71.589608701923254</c:v>
                </c:pt>
                <c:pt idx="1">
                  <c:v>73.943704736179654</c:v>
                </c:pt>
                <c:pt idx="2">
                  <c:v>70.779331199907972</c:v>
                </c:pt>
                <c:pt idx="3">
                  <c:v>68.789346465394203</c:v>
                </c:pt>
                <c:pt idx="4">
                  <c:v>66.030065255798092</c:v>
                </c:pt>
                <c:pt idx="5">
                  <c:v>60.966971084779779</c:v>
                </c:pt>
                <c:pt idx="6">
                  <c:v>51.236358502175854</c:v>
                </c:pt>
                <c:pt idx="7">
                  <c:v>42.852750166208992</c:v>
                </c:pt>
                <c:pt idx="8">
                  <c:v>42.834263461305888</c:v>
                </c:pt>
                <c:pt idx="9">
                  <c:v>39.287526252137191</c:v>
                </c:pt>
                <c:pt idx="10">
                  <c:v>38.577695145036984</c:v>
                </c:pt>
                <c:pt idx="11">
                  <c:v>41.739948493840046</c:v>
                </c:pt>
                <c:pt idx="12">
                  <c:v>52.09519845370297</c:v>
                </c:pt>
                <c:pt idx="13">
                  <c:v>54.789715923314837</c:v>
                </c:pt>
                <c:pt idx="14">
                  <c:v>41.971485480176149</c:v>
                </c:pt>
                <c:pt idx="15">
                  <c:v>40.434925362729409</c:v>
                </c:pt>
                <c:pt idx="16">
                  <c:v>46.681074772623646</c:v>
                </c:pt>
                <c:pt idx="17">
                  <c:v>57.933692007635052</c:v>
                </c:pt>
                <c:pt idx="18">
                  <c:v>73.824796174868879</c:v>
                </c:pt>
                <c:pt idx="19">
                  <c:v>77.400898667654644</c:v>
                </c:pt>
                <c:pt idx="20">
                  <c:v>76.977917446080767</c:v>
                </c:pt>
                <c:pt idx="21">
                  <c:v>76.496882561243325</c:v>
                </c:pt>
                <c:pt idx="22">
                  <c:v>74.495065182125714</c:v>
                </c:pt>
                <c:pt idx="23">
                  <c:v>69.118616333667191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3" zoomScale="85" zoomScaleNormal="85" zoomScaleSheetLayoutView="85" workbookViewId="0">
      <selection activeCell="F58" sqref="F5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45053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146.79</v>
      </c>
      <c r="C9" s="51">
        <f t="shared" ref="C9:C32" si="0">AK9-AE9</f>
        <v>37.336092427297061</v>
      </c>
      <c r="D9" s="52">
        <f t="shared" ref="D9:D32" si="1">AM9-Y9</f>
        <v>123.03273437667701</v>
      </c>
      <c r="E9" s="59">
        <f t="shared" ref="E9:E32" si="2">(AG9+AI9)-Q9</f>
        <v>-13.57882680397408</v>
      </c>
      <c r="F9" s="76">
        <v>166.45</v>
      </c>
      <c r="G9" s="52">
        <f t="shared" ref="G9:G32" si="3">AJ9-AD9</f>
        <v>88.422347366763802</v>
      </c>
      <c r="H9" s="52">
        <f t="shared" ref="H9:H32" si="4">AL9-X9</f>
        <v>71.589608701923254</v>
      </c>
      <c r="I9" s="53">
        <f t="shared" ref="I9:I32" si="5">(AH9+AF9)-P9</f>
        <v>6.4380439313129427</v>
      </c>
      <c r="J9" s="58">
        <v>0</v>
      </c>
      <c r="K9" s="84">
        <v>22.15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22.15</v>
      </c>
      <c r="R9" s="91">
        <v>0</v>
      </c>
      <c r="S9" s="84">
        <v>0</v>
      </c>
      <c r="T9" s="84">
        <v>0</v>
      </c>
      <c r="U9" s="84">
        <v>28.13</v>
      </c>
      <c r="V9" s="68">
        <v>0</v>
      </c>
      <c r="W9" s="90">
        <v>0</v>
      </c>
      <c r="X9" s="94">
        <f>R9+T9+V9</f>
        <v>0</v>
      </c>
      <c r="Y9" s="95">
        <f>S9+U9+W9</f>
        <v>28.13</v>
      </c>
      <c r="Z9" s="91">
        <v>0</v>
      </c>
      <c r="AA9" s="84">
        <v>0</v>
      </c>
      <c r="AB9" s="84">
        <v>0</v>
      </c>
      <c r="AC9" s="84">
        <v>93.33</v>
      </c>
      <c r="AD9" s="96">
        <f>Z9+AB9</f>
        <v>0</v>
      </c>
      <c r="AE9" s="52">
        <f>AA9+AC9</f>
        <v>93.33</v>
      </c>
      <c r="AF9" s="116">
        <v>0.1173225806451613</v>
      </c>
      <c r="AG9" s="117">
        <v>0.45194287634408592</v>
      </c>
      <c r="AH9" s="54">
        <f t="shared" ref="AH9:AH32" si="6">(F9+P9+X9+AD9)-(AJ9+AL9+AF9)</f>
        <v>6.3207213506677817</v>
      </c>
      <c r="AI9" s="63">
        <f t="shared" ref="AI9:AI32" si="7">(B9+Q9+Y9+AE9)-(AM9+AK9+AG9)</f>
        <v>8.119230319681833</v>
      </c>
      <c r="AJ9" s="64">
        <v>88.422347366763802</v>
      </c>
      <c r="AK9" s="61">
        <v>130.66609242729706</v>
      </c>
      <c r="AL9" s="66">
        <v>71.589608701923254</v>
      </c>
      <c r="AM9" s="61">
        <v>151.16273437667701</v>
      </c>
      <c r="AS9" s="121"/>
      <c r="BA9" s="42"/>
      <c r="BB9" s="42"/>
    </row>
    <row r="10" spans="1:54" ht="15.75" x14ac:dyDescent="0.25">
      <c r="A10" s="25">
        <v>2</v>
      </c>
      <c r="B10" s="69">
        <v>132.62</v>
      </c>
      <c r="C10" s="51">
        <f t="shared" si="0"/>
        <v>24.162147808001421</v>
      </c>
      <c r="D10" s="52">
        <f t="shared" si="1"/>
        <v>122.50171738741307</v>
      </c>
      <c r="E10" s="59">
        <f t="shared" si="2"/>
        <v>-14.04386519541451</v>
      </c>
      <c r="F10" s="68">
        <v>162.88999999999999</v>
      </c>
      <c r="G10" s="52">
        <f t="shared" si="3"/>
        <v>82.643529591385402</v>
      </c>
      <c r="H10" s="52">
        <f t="shared" si="4"/>
        <v>73.943704736179654</v>
      </c>
      <c r="I10" s="53">
        <f t="shared" si="5"/>
        <v>6.3027656724349397</v>
      </c>
      <c r="J10" s="58">
        <v>0</v>
      </c>
      <c r="K10" s="81">
        <v>22.15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22.15</v>
      </c>
      <c r="R10" s="91">
        <v>0</v>
      </c>
      <c r="S10" s="84">
        <v>0</v>
      </c>
      <c r="T10" s="84">
        <v>0</v>
      </c>
      <c r="U10" s="84">
        <v>28.21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28.21</v>
      </c>
      <c r="Z10" s="91">
        <v>0</v>
      </c>
      <c r="AA10" s="84">
        <v>0</v>
      </c>
      <c r="AB10" s="84">
        <v>0</v>
      </c>
      <c r="AC10" s="84">
        <v>90.81</v>
      </c>
      <c r="AD10" s="96">
        <f t="shared" ref="AD10:AD32" si="12">Z10+AB10</f>
        <v>0</v>
      </c>
      <c r="AE10" s="52">
        <f t="shared" ref="AE10:AE32" si="13">AA10+AC10</f>
        <v>90.81</v>
      </c>
      <c r="AF10" s="118">
        <v>0.1173225806451613</v>
      </c>
      <c r="AG10" s="117">
        <v>0.45194287634408592</v>
      </c>
      <c r="AH10" s="54">
        <f t="shared" si="6"/>
        <v>6.1854430917897787</v>
      </c>
      <c r="AI10" s="63">
        <f t="shared" si="7"/>
        <v>7.6541919282414028</v>
      </c>
      <c r="AJ10" s="64">
        <v>82.643529591385402</v>
      </c>
      <c r="AK10" s="61">
        <v>114.97214780800142</v>
      </c>
      <c r="AL10" s="66">
        <v>73.943704736179654</v>
      </c>
      <c r="AM10" s="61">
        <v>150.71171738741307</v>
      </c>
      <c r="AS10" s="121"/>
      <c r="BA10" s="42"/>
      <c r="BB10" s="42"/>
    </row>
    <row r="11" spans="1:54" ht="15" customHeight="1" x14ac:dyDescent="0.25">
      <c r="A11" s="25">
        <v>3</v>
      </c>
      <c r="B11" s="69">
        <v>131.72</v>
      </c>
      <c r="C11" s="51">
        <f t="shared" si="0"/>
        <v>26.143791548199189</v>
      </c>
      <c r="D11" s="52">
        <f t="shared" si="1"/>
        <v>119.6329524228177</v>
      </c>
      <c r="E11" s="59">
        <f t="shared" si="2"/>
        <v>-14.056743971016926</v>
      </c>
      <c r="F11" s="68">
        <v>157.72</v>
      </c>
      <c r="G11" s="52">
        <f t="shared" si="3"/>
        <v>80.834360459055574</v>
      </c>
      <c r="H11" s="52">
        <f t="shared" si="4"/>
        <v>70.779331199907972</v>
      </c>
      <c r="I11" s="53">
        <f t="shared" si="5"/>
        <v>6.1063083410364625</v>
      </c>
      <c r="J11" s="58">
        <v>0</v>
      </c>
      <c r="K11" s="81">
        <v>22.15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22.15</v>
      </c>
      <c r="R11" s="91">
        <v>0</v>
      </c>
      <c r="S11" s="84">
        <v>0</v>
      </c>
      <c r="T11" s="84">
        <v>0</v>
      </c>
      <c r="U11" s="84">
        <v>28.73</v>
      </c>
      <c r="V11" s="84">
        <v>0</v>
      </c>
      <c r="W11" s="84">
        <v>0</v>
      </c>
      <c r="X11" s="94">
        <f t="shared" si="10"/>
        <v>0</v>
      </c>
      <c r="Y11" s="95">
        <f t="shared" si="11"/>
        <v>28.73</v>
      </c>
      <c r="Z11" s="91">
        <v>0</v>
      </c>
      <c r="AA11" s="84">
        <v>0</v>
      </c>
      <c r="AB11" s="84">
        <v>0</v>
      </c>
      <c r="AC11" s="84">
        <v>90.73</v>
      </c>
      <c r="AD11" s="96">
        <f t="shared" si="12"/>
        <v>0</v>
      </c>
      <c r="AE11" s="52">
        <f t="shared" si="13"/>
        <v>90.73</v>
      </c>
      <c r="AF11" s="118">
        <v>0.1173225806451613</v>
      </c>
      <c r="AG11" s="117">
        <v>0.45194287634408592</v>
      </c>
      <c r="AH11" s="54">
        <f t="shared" si="6"/>
        <v>5.9889857603913015</v>
      </c>
      <c r="AI11" s="63">
        <f t="shared" si="7"/>
        <v>7.6413131526389861</v>
      </c>
      <c r="AJ11" s="64">
        <v>80.834360459055574</v>
      </c>
      <c r="AK11" s="61">
        <v>116.87379154819919</v>
      </c>
      <c r="AL11" s="66">
        <v>70.779331199907972</v>
      </c>
      <c r="AM11" s="61">
        <v>148.3629524228177</v>
      </c>
      <c r="AS11" s="121"/>
      <c r="BA11" s="42"/>
      <c r="BB11" s="42"/>
    </row>
    <row r="12" spans="1:54" ht="15" customHeight="1" x14ac:dyDescent="0.25">
      <c r="A12" s="25">
        <v>4</v>
      </c>
      <c r="B12" s="69">
        <v>128.53</v>
      </c>
      <c r="C12" s="51">
        <f t="shared" si="0"/>
        <v>26.287912489563666</v>
      </c>
      <c r="D12" s="52">
        <f t="shared" si="1"/>
        <v>116.18781997073823</v>
      </c>
      <c r="E12" s="59">
        <f t="shared" si="2"/>
        <v>-13.945732460301945</v>
      </c>
      <c r="F12" s="68">
        <v>157.33000000000001</v>
      </c>
      <c r="G12" s="52">
        <f t="shared" si="3"/>
        <v>82.449164985143412</v>
      </c>
      <c r="H12" s="52">
        <f t="shared" si="4"/>
        <v>68.789346465394203</v>
      </c>
      <c r="I12" s="53">
        <f t="shared" si="5"/>
        <v>6.0914885494624214</v>
      </c>
      <c r="J12" s="58">
        <v>0</v>
      </c>
      <c r="K12" s="81">
        <v>21.92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21.92</v>
      </c>
      <c r="R12" s="91">
        <v>0</v>
      </c>
      <c r="S12" s="84">
        <v>0</v>
      </c>
      <c r="T12" s="84">
        <v>0</v>
      </c>
      <c r="U12" s="84">
        <v>28.61</v>
      </c>
      <c r="V12" s="84">
        <v>0</v>
      </c>
      <c r="W12" s="84">
        <v>0</v>
      </c>
      <c r="X12" s="94">
        <f t="shared" si="10"/>
        <v>0</v>
      </c>
      <c r="Y12" s="95">
        <f t="shared" si="11"/>
        <v>28.61</v>
      </c>
      <c r="Z12" s="91">
        <v>0</v>
      </c>
      <c r="AA12" s="84">
        <v>0</v>
      </c>
      <c r="AB12" s="84">
        <v>0</v>
      </c>
      <c r="AC12" s="84">
        <v>90.02</v>
      </c>
      <c r="AD12" s="96">
        <f t="shared" si="12"/>
        <v>0</v>
      </c>
      <c r="AE12" s="52">
        <f t="shared" si="13"/>
        <v>90.02</v>
      </c>
      <c r="AF12" s="118">
        <v>0.1173225806451613</v>
      </c>
      <c r="AG12" s="117">
        <v>0.45194287634408592</v>
      </c>
      <c r="AH12" s="54">
        <f t="shared" si="6"/>
        <v>5.9741659688172604</v>
      </c>
      <c r="AI12" s="63">
        <f t="shared" si="7"/>
        <v>7.5223246633539702</v>
      </c>
      <c r="AJ12" s="64">
        <v>82.449164985143412</v>
      </c>
      <c r="AK12" s="61">
        <v>116.30791248956366</v>
      </c>
      <c r="AL12" s="66">
        <v>68.789346465394203</v>
      </c>
      <c r="AM12" s="61">
        <v>144.79781997073823</v>
      </c>
      <c r="AS12" s="121"/>
      <c r="BA12" s="42"/>
      <c r="BB12" s="42"/>
    </row>
    <row r="13" spans="1:54" ht="15.75" x14ac:dyDescent="0.25">
      <c r="A13" s="25">
        <v>5</v>
      </c>
      <c r="B13" s="69">
        <v>118.86</v>
      </c>
      <c r="C13" s="51">
        <f t="shared" si="0"/>
        <v>21.164487966645069</v>
      </c>
      <c r="D13" s="52">
        <f t="shared" si="1"/>
        <v>111.90945716192481</v>
      </c>
      <c r="E13" s="59">
        <f t="shared" si="2"/>
        <v>-14.213945128569867</v>
      </c>
      <c r="F13" s="68">
        <v>156.06</v>
      </c>
      <c r="G13" s="52">
        <f t="shared" si="3"/>
        <v>83.986705508794287</v>
      </c>
      <c r="H13" s="52">
        <f t="shared" si="4"/>
        <v>66.030065255798092</v>
      </c>
      <c r="I13" s="53">
        <f t="shared" si="5"/>
        <v>6.0432292354076464</v>
      </c>
      <c r="J13" s="58">
        <v>0</v>
      </c>
      <c r="K13" s="81">
        <v>21.92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21.92</v>
      </c>
      <c r="R13" s="91">
        <v>0</v>
      </c>
      <c r="S13" s="84">
        <v>0</v>
      </c>
      <c r="T13" s="84">
        <v>0</v>
      </c>
      <c r="U13" s="84">
        <v>28.61</v>
      </c>
      <c r="V13" s="84">
        <v>0</v>
      </c>
      <c r="W13" s="84">
        <v>0</v>
      </c>
      <c r="X13" s="94">
        <f t="shared" si="10"/>
        <v>0</v>
      </c>
      <c r="Y13" s="95">
        <f t="shared" si="11"/>
        <v>28.61</v>
      </c>
      <c r="Z13" s="91">
        <v>0</v>
      </c>
      <c r="AA13" s="84">
        <v>0</v>
      </c>
      <c r="AB13" s="84">
        <v>0</v>
      </c>
      <c r="AC13" s="84">
        <v>90.11</v>
      </c>
      <c r="AD13" s="96">
        <f t="shared" si="12"/>
        <v>0</v>
      </c>
      <c r="AE13" s="52">
        <f t="shared" si="13"/>
        <v>90.11</v>
      </c>
      <c r="AF13" s="118">
        <v>0.1173225806451613</v>
      </c>
      <c r="AG13" s="117">
        <v>0.45194287634408592</v>
      </c>
      <c r="AH13" s="54">
        <f t="shared" si="6"/>
        <v>5.9259066547624855</v>
      </c>
      <c r="AI13" s="63">
        <f t="shared" si="7"/>
        <v>7.2541119950860491</v>
      </c>
      <c r="AJ13" s="64">
        <v>83.986705508794287</v>
      </c>
      <c r="AK13" s="61">
        <v>111.27448796664507</v>
      </c>
      <c r="AL13" s="66">
        <v>66.030065255798092</v>
      </c>
      <c r="AM13" s="61">
        <v>140.51945716192481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102.28</v>
      </c>
      <c r="C14" s="51">
        <f t="shared" si="0"/>
        <v>19.101256038171428</v>
      </c>
      <c r="D14" s="52">
        <f t="shared" si="1"/>
        <v>97.909510285886796</v>
      </c>
      <c r="E14" s="59">
        <f t="shared" si="2"/>
        <v>-14.730766324058186</v>
      </c>
      <c r="F14" s="68">
        <v>135.21</v>
      </c>
      <c r="G14" s="52">
        <f t="shared" si="3"/>
        <v>69.242447137184655</v>
      </c>
      <c r="H14" s="52">
        <f t="shared" si="4"/>
        <v>60.686971084779778</v>
      </c>
      <c r="I14" s="53">
        <f t="shared" si="5"/>
        <v>5.2805817780355921</v>
      </c>
      <c r="J14" s="58">
        <v>0</v>
      </c>
      <c r="K14" s="81">
        <v>21.92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21.92</v>
      </c>
      <c r="R14" s="91">
        <v>0.28000000000000003</v>
      </c>
      <c r="S14" s="84">
        <v>0</v>
      </c>
      <c r="T14" s="84">
        <v>0</v>
      </c>
      <c r="U14" s="84">
        <v>28.64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28.64</v>
      </c>
      <c r="Z14" s="91">
        <v>0.5</v>
      </c>
      <c r="AA14" s="84">
        <v>0</v>
      </c>
      <c r="AB14" s="84">
        <v>0</v>
      </c>
      <c r="AC14" s="84">
        <v>88.2</v>
      </c>
      <c r="AD14" s="96">
        <f t="shared" si="12"/>
        <v>0.5</v>
      </c>
      <c r="AE14" s="52">
        <f t="shared" si="13"/>
        <v>88.2</v>
      </c>
      <c r="AF14" s="118">
        <v>0.1173225806451613</v>
      </c>
      <c r="AG14" s="117">
        <v>0.45194287634408592</v>
      </c>
      <c r="AH14" s="54">
        <f t="shared" si="6"/>
        <v>5.1632591973904312</v>
      </c>
      <c r="AI14" s="63">
        <f t="shared" si="7"/>
        <v>6.73729079959773</v>
      </c>
      <c r="AJ14" s="64">
        <v>69.742447137184655</v>
      </c>
      <c r="AK14" s="61">
        <v>107.30125603817143</v>
      </c>
      <c r="AL14" s="66">
        <v>60.966971084779779</v>
      </c>
      <c r="AM14" s="61">
        <v>126.5495102858868</v>
      </c>
      <c r="AS14" s="121"/>
      <c r="BA14" s="42"/>
      <c r="BB14" s="42"/>
    </row>
    <row r="15" spans="1:54" ht="15.75" x14ac:dyDescent="0.25">
      <c r="A15" s="25">
        <v>7</v>
      </c>
      <c r="B15" s="69">
        <v>104.36</v>
      </c>
      <c r="C15" s="51">
        <f t="shared" si="0"/>
        <v>10.665515806507642</v>
      </c>
      <c r="D15" s="52">
        <f t="shared" si="1"/>
        <v>108.36569654418838</v>
      </c>
      <c r="E15" s="59">
        <f t="shared" si="2"/>
        <v>-14.671212350696033</v>
      </c>
      <c r="F15" s="68">
        <v>114.82</v>
      </c>
      <c r="G15" s="52">
        <f t="shared" si="3"/>
        <v>66.199131843515147</v>
      </c>
      <c r="H15" s="52">
        <f t="shared" si="4"/>
        <v>43.726358502175856</v>
      </c>
      <c r="I15" s="53">
        <f t="shared" si="5"/>
        <v>4.8945096543090001</v>
      </c>
      <c r="J15" s="58">
        <v>0</v>
      </c>
      <c r="K15" s="81">
        <v>21.91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21.91</v>
      </c>
      <c r="R15" s="91">
        <v>7.51</v>
      </c>
      <c r="S15" s="84">
        <v>0</v>
      </c>
      <c r="T15" s="84">
        <v>0</v>
      </c>
      <c r="U15" s="84">
        <v>28.78</v>
      </c>
      <c r="V15" s="84">
        <v>0</v>
      </c>
      <c r="W15" s="84">
        <v>0</v>
      </c>
      <c r="X15" s="94">
        <f t="shared" si="10"/>
        <v>7.51</v>
      </c>
      <c r="Y15" s="95">
        <f t="shared" si="11"/>
        <v>28.78</v>
      </c>
      <c r="Z15" s="91">
        <v>3.5</v>
      </c>
      <c r="AA15" s="84">
        <v>0</v>
      </c>
      <c r="AB15" s="84">
        <v>0</v>
      </c>
      <c r="AC15" s="84">
        <v>87.76</v>
      </c>
      <c r="AD15" s="96">
        <f t="shared" si="12"/>
        <v>3.5</v>
      </c>
      <c r="AE15" s="52">
        <f t="shared" si="13"/>
        <v>87.76</v>
      </c>
      <c r="AF15" s="118">
        <v>0.1173225806451613</v>
      </c>
      <c r="AG15" s="117">
        <v>0.45194287634408592</v>
      </c>
      <c r="AH15" s="54">
        <f t="shared" si="6"/>
        <v>4.7771870736638391</v>
      </c>
      <c r="AI15" s="63">
        <f t="shared" si="7"/>
        <v>6.7868447729598813</v>
      </c>
      <c r="AJ15" s="64">
        <v>69.699131843515147</v>
      </c>
      <c r="AK15" s="61">
        <v>98.425515806507647</v>
      </c>
      <c r="AL15" s="66">
        <v>51.236358502175854</v>
      </c>
      <c r="AM15" s="61">
        <v>137.14569654418838</v>
      </c>
      <c r="AS15" s="121"/>
      <c r="BA15" s="42"/>
      <c r="BB15" s="42"/>
    </row>
    <row r="16" spans="1:54" ht="15.75" x14ac:dyDescent="0.25">
      <c r="A16" s="25">
        <v>8</v>
      </c>
      <c r="B16" s="69">
        <v>104.75</v>
      </c>
      <c r="C16" s="51">
        <f t="shared" si="0"/>
        <v>13.151730074435633</v>
      </c>
      <c r="D16" s="52">
        <f t="shared" si="1"/>
        <v>106.22328781557042</v>
      </c>
      <c r="E16" s="59">
        <f t="shared" si="2"/>
        <v>-14.625017890006058</v>
      </c>
      <c r="F16" s="68">
        <v>85.25</v>
      </c>
      <c r="G16" s="52">
        <f t="shared" si="3"/>
        <v>63.484712819875341</v>
      </c>
      <c r="H16" s="52">
        <f t="shared" si="4"/>
        <v>17.18275016620899</v>
      </c>
      <c r="I16" s="53">
        <f t="shared" si="5"/>
        <v>4.5825370139156645</v>
      </c>
      <c r="J16" s="58">
        <v>0</v>
      </c>
      <c r="K16" s="81">
        <v>21.91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21.91</v>
      </c>
      <c r="R16" s="91">
        <v>25.67</v>
      </c>
      <c r="S16" s="84">
        <v>0</v>
      </c>
      <c r="T16" s="84">
        <v>0</v>
      </c>
      <c r="U16" s="84">
        <v>28.78</v>
      </c>
      <c r="V16" s="84">
        <v>0</v>
      </c>
      <c r="W16" s="84">
        <v>0</v>
      </c>
      <c r="X16" s="94">
        <f t="shared" si="10"/>
        <v>25.67</v>
      </c>
      <c r="Y16" s="95">
        <f t="shared" si="11"/>
        <v>28.78</v>
      </c>
      <c r="Z16" s="91">
        <v>6.7</v>
      </c>
      <c r="AA16" s="84">
        <v>0</v>
      </c>
      <c r="AB16" s="84">
        <v>0</v>
      </c>
      <c r="AC16" s="84">
        <v>89.02</v>
      </c>
      <c r="AD16" s="96">
        <f t="shared" si="12"/>
        <v>6.7</v>
      </c>
      <c r="AE16" s="52">
        <f t="shared" si="13"/>
        <v>89.02</v>
      </c>
      <c r="AF16" s="118">
        <v>0.1173225806451613</v>
      </c>
      <c r="AG16" s="117">
        <v>0.45194287634408592</v>
      </c>
      <c r="AH16" s="54">
        <f t="shared" si="6"/>
        <v>4.4652144332705035</v>
      </c>
      <c r="AI16" s="63">
        <f t="shared" si="7"/>
        <v>6.8330392336498562</v>
      </c>
      <c r="AJ16" s="64">
        <v>70.184712819875344</v>
      </c>
      <c r="AK16" s="61">
        <v>102.17173007443563</v>
      </c>
      <c r="AL16" s="66">
        <v>42.852750166208992</v>
      </c>
      <c r="AM16" s="61">
        <v>135.00328781557042</v>
      </c>
      <c r="AS16" s="121"/>
      <c r="BA16" s="42"/>
      <c r="BB16" s="42"/>
    </row>
    <row r="17" spans="1:54" ht="15.75" x14ac:dyDescent="0.25">
      <c r="A17" s="25">
        <v>9</v>
      </c>
      <c r="B17" s="69">
        <v>105.07</v>
      </c>
      <c r="C17" s="51">
        <f t="shared" si="0"/>
        <v>10.416531839957116</v>
      </c>
      <c r="D17" s="52">
        <f t="shared" si="1"/>
        <v>109.29808370921427</v>
      </c>
      <c r="E17" s="59">
        <f t="shared" si="2"/>
        <v>-14.644615549171386</v>
      </c>
      <c r="F17" s="68">
        <v>82.56</v>
      </c>
      <c r="G17" s="52">
        <f t="shared" si="3"/>
        <v>64.475301457125269</v>
      </c>
      <c r="H17" s="52">
        <f t="shared" si="4"/>
        <v>13.424263461305888</v>
      </c>
      <c r="I17" s="53">
        <f t="shared" si="5"/>
        <v>4.6604350815688447</v>
      </c>
      <c r="J17" s="58">
        <v>0</v>
      </c>
      <c r="K17" s="81">
        <v>21.91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21.91</v>
      </c>
      <c r="R17" s="91">
        <v>29.41</v>
      </c>
      <c r="S17" s="84">
        <v>0</v>
      </c>
      <c r="T17" s="84">
        <v>0</v>
      </c>
      <c r="U17" s="84">
        <v>28.78</v>
      </c>
      <c r="V17" s="84">
        <v>0</v>
      </c>
      <c r="W17" s="84">
        <v>0</v>
      </c>
      <c r="X17" s="94">
        <f t="shared" si="10"/>
        <v>29.41</v>
      </c>
      <c r="Y17" s="95">
        <f t="shared" si="11"/>
        <v>28.78</v>
      </c>
      <c r="Z17" s="91">
        <v>7.7</v>
      </c>
      <c r="AA17" s="84">
        <v>0</v>
      </c>
      <c r="AB17" s="84">
        <v>0</v>
      </c>
      <c r="AC17" s="84">
        <v>88</v>
      </c>
      <c r="AD17" s="96">
        <f t="shared" si="12"/>
        <v>7.7</v>
      </c>
      <c r="AE17" s="52">
        <f t="shared" si="13"/>
        <v>88</v>
      </c>
      <c r="AF17" s="118">
        <v>0.1173225806451613</v>
      </c>
      <c r="AG17" s="117">
        <v>0.45194287634408592</v>
      </c>
      <c r="AH17" s="54">
        <f t="shared" si="6"/>
        <v>4.5431125009236837</v>
      </c>
      <c r="AI17" s="63">
        <f t="shared" si="7"/>
        <v>6.8134415744845285</v>
      </c>
      <c r="AJ17" s="64">
        <v>72.175301457125272</v>
      </c>
      <c r="AK17" s="61">
        <v>98.416531839957116</v>
      </c>
      <c r="AL17" s="66">
        <v>42.834263461305888</v>
      </c>
      <c r="AM17" s="61">
        <v>138.07808370921427</v>
      </c>
      <c r="AS17" s="121"/>
      <c r="BA17" s="42"/>
      <c r="BB17" s="42"/>
    </row>
    <row r="18" spans="1:54" ht="15.75" x14ac:dyDescent="0.25">
      <c r="A18" s="25">
        <v>10</v>
      </c>
      <c r="B18" s="69">
        <v>157.57</v>
      </c>
      <c r="C18" s="51">
        <f t="shared" si="0"/>
        <v>61.722224022700559</v>
      </c>
      <c r="D18" s="52">
        <f t="shared" si="1"/>
        <v>110.38320439944364</v>
      </c>
      <c r="E18" s="59">
        <f t="shared" si="2"/>
        <v>-14.535428422144202</v>
      </c>
      <c r="F18" s="68">
        <v>74.52</v>
      </c>
      <c r="G18" s="52">
        <f t="shared" si="3"/>
        <v>65.823337401308791</v>
      </c>
      <c r="H18" s="52">
        <f t="shared" si="4"/>
        <v>4.087526252137188</v>
      </c>
      <c r="I18" s="53">
        <f t="shared" si="5"/>
        <v>4.6091363465540054</v>
      </c>
      <c r="J18" s="58">
        <v>0</v>
      </c>
      <c r="K18" s="81">
        <v>21.91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21.91</v>
      </c>
      <c r="R18" s="91">
        <v>35.200000000000003</v>
      </c>
      <c r="S18" s="84">
        <v>0</v>
      </c>
      <c r="T18" s="84">
        <v>0</v>
      </c>
      <c r="U18" s="84">
        <v>27.99</v>
      </c>
      <c r="V18" s="84">
        <v>0</v>
      </c>
      <c r="W18" s="84">
        <v>0</v>
      </c>
      <c r="X18" s="94">
        <f t="shared" si="10"/>
        <v>35.200000000000003</v>
      </c>
      <c r="Y18" s="95">
        <f t="shared" si="11"/>
        <v>27.99</v>
      </c>
      <c r="Z18" s="91">
        <v>8.6</v>
      </c>
      <c r="AA18" s="84">
        <v>0</v>
      </c>
      <c r="AB18" s="84">
        <v>0</v>
      </c>
      <c r="AC18" s="84">
        <v>40.19</v>
      </c>
      <c r="AD18" s="96">
        <f t="shared" si="12"/>
        <v>8.6</v>
      </c>
      <c r="AE18" s="52">
        <f t="shared" si="13"/>
        <v>40.19</v>
      </c>
      <c r="AF18" s="118">
        <v>0.1173225806451613</v>
      </c>
      <c r="AG18" s="117">
        <v>0.45194287634408592</v>
      </c>
      <c r="AH18" s="54">
        <f t="shared" si="6"/>
        <v>4.4918137659088444</v>
      </c>
      <c r="AI18" s="63">
        <f t="shared" si="7"/>
        <v>6.9226287015117123</v>
      </c>
      <c r="AJ18" s="64">
        <v>74.423337401308785</v>
      </c>
      <c r="AK18" s="61">
        <v>101.91222402270056</v>
      </c>
      <c r="AL18" s="66">
        <v>39.287526252137191</v>
      </c>
      <c r="AM18" s="61">
        <v>138.37320439944364</v>
      </c>
      <c r="AS18" s="121"/>
      <c r="BA18" s="42"/>
      <c r="BB18" s="42"/>
    </row>
    <row r="19" spans="1:54" ht="15.75" x14ac:dyDescent="0.25">
      <c r="A19" s="25">
        <v>11</v>
      </c>
      <c r="B19" s="69">
        <v>171.13</v>
      </c>
      <c r="C19" s="51">
        <f t="shared" si="0"/>
        <v>72.243128111341164</v>
      </c>
      <c r="D19" s="52">
        <f t="shared" si="1"/>
        <v>113.16752882425953</v>
      </c>
      <c r="E19" s="59">
        <f t="shared" si="2"/>
        <v>-14.280656935600712</v>
      </c>
      <c r="F19" s="68">
        <v>80.989999999999995</v>
      </c>
      <c r="G19" s="52">
        <f t="shared" si="3"/>
        <v>73.760152431768773</v>
      </c>
      <c r="H19" s="52">
        <f t="shared" si="4"/>
        <v>2.4576951450369862</v>
      </c>
      <c r="I19" s="53">
        <f t="shared" si="5"/>
        <v>4.7721524231942238</v>
      </c>
      <c r="J19" s="58">
        <v>0</v>
      </c>
      <c r="K19" s="81">
        <v>21.91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21.91</v>
      </c>
      <c r="R19" s="91">
        <v>36.119999999999997</v>
      </c>
      <c r="S19" s="84">
        <v>0</v>
      </c>
      <c r="T19" s="84">
        <v>0</v>
      </c>
      <c r="U19" s="84">
        <v>27</v>
      </c>
      <c r="V19" s="84">
        <v>0</v>
      </c>
      <c r="W19" s="84">
        <v>0</v>
      </c>
      <c r="X19" s="94">
        <f t="shared" si="10"/>
        <v>36.119999999999997</v>
      </c>
      <c r="Y19" s="95">
        <f t="shared" si="11"/>
        <v>27</v>
      </c>
      <c r="Z19" s="91">
        <v>5.5</v>
      </c>
      <c r="AA19" s="84">
        <v>0</v>
      </c>
      <c r="AB19" s="84">
        <v>0</v>
      </c>
      <c r="AC19" s="84">
        <v>36.72</v>
      </c>
      <c r="AD19" s="96">
        <f t="shared" si="12"/>
        <v>5.5</v>
      </c>
      <c r="AE19" s="52">
        <f t="shared" si="13"/>
        <v>36.72</v>
      </c>
      <c r="AF19" s="118">
        <v>0.1173225806451613</v>
      </c>
      <c r="AG19" s="117">
        <v>0.45194287634408592</v>
      </c>
      <c r="AH19" s="54">
        <f t="shared" si="6"/>
        <v>4.6548298425490628</v>
      </c>
      <c r="AI19" s="63">
        <f t="shared" si="7"/>
        <v>7.1774001880552021</v>
      </c>
      <c r="AJ19" s="64">
        <v>79.260152431768773</v>
      </c>
      <c r="AK19" s="61">
        <v>108.96312811134116</v>
      </c>
      <c r="AL19" s="66">
        <v>38.577695145036984</v>
      </c>
      <c r="AM19" s="61">
        <v>140.16752882425953</v>
      </c>
      <c r="AS19" s="121"/>
      <c r="BA19" s="42"/>
      <c r="BB19" s="42"/>
    </row>
    <row r="20" spans="1:54" ht="15.75" x14ac:dyDescent="0.25">
      <c r="A20" s="25">
        <v>12</v>
      </c>
      <c r="B20" s="69">
        <v>173.82</v>
      </c>
      <c r="C20" s="51">
        <f t="shared" si="0"/>
        <v>72.349111553189772</v>
      </c>
      <c r="D20" s="52">
        <f t="shared" si="1"/>
        <v>115.66419469796628</v>
      </c>
      <c r="E20" s="59">
        <f t="shared" si="2"/>
        <v>-14.193306251156026</v>
      </c>
      <c r="F20" s="68">
        <v>68.11</v>
      </c>
      <c r="G20" s="52">
        <f t="shared" si="3"/>
        <v>57.802179906204614</v>
      </c>
      <c r="H20" s="52">
        <f t="shared" si="4"/>
        <v>5.4999484938400443</v>
      </c>
      <c r="I20" s="53">
        <f t="shared" si="5"/>
        <v>4.8078715999553294</v>
      </c>
      <c r="J20" s="58">
        <v>0</v>
      </c>
      <c r="K20" s="81">
        <v>21.91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21.91</v>
      </c>
      <c r="R20" s="91">
        <v>36.24</v>
      </c>
      <c r="S20" s="84">
        <v>0</v>
      </c>
      <c r="T20" s="84">
        <v>0</v>
      </c>
      <c r="U20" s="84">
        <v>27</v>
      </c>
      <c r="V20" s="84">
        <v>0</v>
      </c>
      <c r="W20" s="84">
        <v>0</v>
      </c>
      <c r="X20" s="94">
        <f t="shared" si="10"/>
        <v>36.24</v>
      </c>
      <c r="Y20" s="95">
        <f t="shared" si="11"/>
        <v>27</v>
      </c>
      <c r="Z20" s="91">
        <v>19.2</v>
      </c>
      <c r="AA20" s="84">
        <v>0</v>
      </c>
      <c r="AB20" s="84">
        <v>0</v>
      </c>
      <c r="AC20" s="84">
        <v>37.15</v>
      </c>
      <c r="AD20" s="96">
        <f t="shared" si="12"/>
        <v>19.2</v>
      </c>
      <c r="AE20" s="52">
        <f t="shared" si="13"/>
        <v>37.15</v>
      </c>
      <c r="AF20" s="118">
        <v>0.1173225806451613</v>
      </c>
      <c r="AG20" s="117">
        <v>0.45194287634408592</v>
      </c>
      <c r="AH20" s="54">
        <f t="shared" si="6"/>
        <v>4.6905490193101684</v>
      </c>
      <c r="AI20" s="63">
        <f t="shared" si="7"/>
        <v>7.2647508724998886</v>
      </c>
      <c r="AJ20" s="64">
        <v>77.002179906204617</v>
      </c>
      <c r="AK20" s="61">
        <v>109.49911155318976</v>
      </c>
      <c r="AL20" s="66">
        <v>41.739948493840046</v>
      </c>
      <c r="AM20" s="61">
        <v>142.66419469796628</v>
      </c>
      <c r="AS20" s="121"/>
      <c r="BA20" s="42"/>
      <c r="BB20" s="42"/>
    </row>
    <row r="21" spans="1:54" ht="15.75" x14ac:dyDescent="0.25">
      <c r="A21" s="25">
        <v>13</v>
      </c>
      <c r="B21" s="69">
        <v>162.07</v>
      </c>
      <c r="C21" s="51">
        <f t="shared" si="0"/>
        <v>69.071987654103793</v>
      </c>
      <c r="D21" s="52">
        <f t="shared" si="1"/>
        <v>107.53120102785141</v>
      </c>
      <c r="E21" s="59">
        <f t="shared" si="2"/>
        <v>-14.533188681955204</v>
      </c>
      <c r="F21" s="68">
        <v>93.02</v>
      </c>
      <c r="G21" s="52">
        <f t="shared" si="3"/>
        <v>69.994739379397913</v>
      </c>
      <c r="H21" s="52">
        <f t="shared" si="4"/>
        <v>17.765198453702972</v>
      </c>
      <c r="I21" s="53">
        <f t="shared" si="5"/>
        <v>5.2600621668991137</v>
      </c>
      <c r="J21" s="58">
        <v>0</v>
      </c>
      <c r="K21" s="81">
        <v>21.91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21.91</v>
      </c>
      <c r="R21" s="91">
        <v>34.33</v>
      </c>
      <c r="S21" s="84">
        <v>0</v>
      </c>
      <c r="T21" s="84">
        <v>0</v>
      </c>
      <c r="U21" s="84">
        <v>27</v>
      </c>
      <c r="V21" s="84">
        <v>0</v>
      </c>
      <c r="W21" s="84">
        <v>0</v>
      </c>
      <c r="X21" s="94">
        <f t="shared" si="10"/>
        <v>34.33</v>
      </c>
      <c r="Y21" s="95">
        <f t="shared" si="11"/>
        <v>27</v>
      </c>
      <c r="Z21" s="91">
        <v>8.1</v>
      </c>
      <c r="AA21" s="84">
        <v>0</v>
      </c>
      <c r="AB21" s="84">
        <v>0</v>
      </c>
      <c r="AC21" s="84">
        <v>36.76</v>
      </c>
      <c r="AD21" s="96">
        <f t="shared" si="12"/>
        <v>8.1</v>
      </c>
      <c r="AE21" s="52">
        <f t="shared" si="13"/>
        <v>36.76</v>
      </c>
      <c r="AF21" s="118">
        <v>0.1173225806451613</v>
      </c>
      <c r="AG21" s="117">
        <v>0.45194287634408592</v>
      </c>
      <c r="AH21" s="54">
        <f t="shared" si="6"/>
        <v>5.1427395862539527</v>
      </c>
      <c r="AI21" s="63">
        <f t="shared" si="7"/>
        <v>6.9248684417007098</v>
      </c>
      <c r="AJ21" s="64">
        <v>78.094739379397907</v>
      </c>
      <c r="AK21" s="61">
        <v>105.83198765410378</v>
      </c>
      <c r="AL21" s="66">
        <v>52.09519845370297</v>
      </c>
      <c r="AM21" s="61">
        <v>134.53120102785141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167.14</v>
      </c>
      <c r="C22" s="51">
        <f t="shared" si="0"/>
        <v>68.920761626532567</v>
      </c>
      <c r="D22" s="52">
        <f t="shared" si="1"/>
        <v>112.582486290068</v>
      </c>
      <c r="E22" s="59">
        <f t="shared" si="2"/>
        <v>-14.36324791660058</v>
      </c>
      <c r="F22" s="68">
        <v>103.3</v>
      </c>
      <c r="G22" s="52">
        <f t="shared" si="3"/>
        <v>77.562508604592949</v>
      </c>
      <c r="H22" s="52">
        <f t="shared" si="4"/>
        <v>20.099715923314839</v>
      </c>
      <c r="I22" s="53">
        <f t="shared" si="5"/>
        <v>5.6377754720922253</v>
      </c>
      <c r="J22" s="58">
        <v>0</v>
      </c>
      <c r="K22" s="81">
        <v>21.91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21.91</v>
      </c>
      <c r="R22" s="91">
        <v>34.69</v>
      </c>
      <c r="S22" s="84">
        <v>0</v>
      </c>
      <c r="T22" s="84">
        <v>0</v>
      </c>
      <c r="U22" s="84">
        <v>27</v>
      </c>
      <c r="V22" s="84">
        <v>0</v>
      </c>
      <c r="W22" s="84">
        <v>0</v>
      </c>
      <c r="X22" s="94">
        <f t="shared" si="10"/>
        <v>34.69</v>
      </c>
      <c r="Y22" s="95">
        <f t="shared" si="11"/>
        <v>27</v>
      </c>
      <c r="Z22" s="91">
        <v>7.4</v>
      </c>
      <c r="AA22" s="84">
        <v>0</v>
      </c>
      <c r="AB22" s="84">
        <v>0</v>
      </c>
      <c r="AC22" s="84">
        <v>37.76</v>
      </c>
      <c r="AD22" s="96">
        <f t="shared" si="12"/>
        <v>7.4</v>
      </c>
      <c r="AE22" s="52">
        <f t="shared" si="13"/>
        <v>37.76</v>
      </c>
      <c r="AF22" s="118">
        <v>0.1173225806451613</v>
      </c>
      <c r="AG22" s="117">
        <v>0.45194287634408592</v>
      </c>
      <c r="AH22" s="54">
        <f t="shared" si="6"/>
        <v>5.5204528914470643</v>
      </c>
      <c r="AI22" s="63">
        <f t="shared" si="7"/>
        <v>7.0948092070553344</v>
      </c>
      <c r="AJ22" s="64">
        <v>84.962508604592955</v>
      </c>
      <c r="AK22" s="61">
        <v>106.68076162653257</v>
      </c>
      <c r="AL22" s="66">
        <v>54.789715923314837</v>
      </c>
      <c r="AM22" s="61">
        <v>139.582486290068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173.14</v>
      </c>
      <c r="C23" s="51">
        <f t="shared" si="0"/>
        <v>70.806118459044058</v>
      </c>
      <c r="D23" s="52">
        <f t="shared" si="1"/>
        <v>116.54650575128963</v>
      </c>
      <c r="E23" s="59">
        <f t="shared" si="2"/>
        <v>-14.212624210333695</v>
      </c>
      <c r="F23" s="68">
        <v>88.56</v>
      </c>
      <c r="G23" s="52">
        <f t="shared" si="3"/>
        <v>70.53538527448039</v>
      </c>
      <c r="H23" s="52">
        <f t="shared" si="4"/>
        <v>13.11148548017615</v>
      </c>
      <c r="I23" s="53">
        <f t="shared" si="5"/>
        <v>4.913129245343451</v>
      </c>
      <c r="J23" s="58">
        <v>0</v>
      </c>
      <c r="K23" s="81">
        <v>21.91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21.91</v>
      </c>
      <c r="R23" s="91">
        <v>28.86</v>
      </c>
      <c r="S23" s="84">
        <v>0</v>
      </c>
      <c r="T23" s="84">
        <v>0</v>
      </c>
      <c r="U23" s="84">
        <v>27</v>
      </c>
      <c r="V23" s="84">
        <v>0</v>
      </c>
      <c r="W23" s="84">
        <v>0</v>
      </c>
      <c r="X23" s="94">
        <f t="shared" si="10"/>
        <v>28.86</v>
      </c>
      <c r="Y23" s="95">
        <f t="shared" si="11"/>
        <v>27</v>
      </c>
      <c r="Z23" s="91">
        <v>8.9</v>
      </c>
      <c r="AA23" s="84">
        <v>0</v>
      </c>
      <c r="AB23" s="84">
        <v>0</v>
      </c>
      <c r="AC23" s="84">
        <v>37.14</v>
      </c>
      <c r="AD23" s="96">
        <f t="shared" si="12"/>
        <v>8.9</v>
      </c>
      <c r="AE23" s="52">
        <f t="shared" si="13"/>
        <v>37.14</v>
      </c>
      <c r="AF23" s="118">
        <v>0.1173225806451613</v>
      </c>
      <c r="AG23" s="117">
        <v>0.45194287634408592</v>
      </c>
      <c r="AH23" s="54">
        <f t="shared" si="6"/>
        <v>4.79580666469829</v>
      </c>
      <c r="AI23" s="63">
        <f t="shared" si="7"/>
        <v>7.2454329133222188</v>
      </c>
      <c r="AJ23" s="64">
        <v>79.435385274480396</v>
      </c>
      <c r="AK23" s="61">
        <v>107.94611845904406</v>
      </c>
      <c r="AL23" s="66">
        <v>41.971485480176149</v>
      </c>
      <c r="AM23" s="61">
        <v>143.54650575128963</v>
      </c>
      <c r="AS23" s="121"/>
      <c r="BA23" s="42"/>
      <c r="BB23" s="42"/>
    </row>
    <row r="24" spans="1:54" ht="15.75" x14ac:dyDescent="0.25">
      <c r="A24" s="25">
        <v>16</v>
      </c>
      <c r="B24" s="69">
        <v>179.41</v>
      </c>
      <c r="C24" s="51">
        <f t="shared" si="0"/>
        <v>75.009797130653183</v>
      </c>
      <c r="D24" s="52">
        <f t="shared" si="1"/>
        <v>118.43728523406405</v>
      </c>
      <c r="E24" s="59">
        <f t="shared" si="2"/>
        <v>-14.037082364717202</v>
      </c>
      <c r="F24" s="68">
        <v>95.83</v>
      </c>
      <c r="G24" s="52">
        <f t="shared" si="3"/>
        <v>78.302728763484367</v>
      </c>
      <c r="H24" s="52">
        <f t="shared" si="4"/>
        <v>12.454925362729409</v>
      </c>
      <c r="I24" s="53">
        <f t="shared" si="5"/>
        <v>5.0723458737862144</v>
      </c>
      <c r="J24" s="58">
        <v>0</v>
      </c>
      <c r="K24" s="81">
        <v>21.91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21.91</v>
      </c>
      <c r="R24" s="91">
        <v>27.98</v>
      </c>
      <c r="S24" s="84">
        <v>0</v>
      </c>
      <c r="T24" s="84">
        <v>0</v>
      </c>
      <c r="U24" s="84">
        <v>26.92</v>
      </c>
      <c r="V24" s="84">
        <v>0</v>
      </c>
      <c r="W24" s="84">
        <v>0</v>
      </c>
      <c r="X24" s="94">
        <f t="shared" si="10"/>
        <v>27.98</v>
      </c>
      <c r="Y24" s="95">
        <f t="shared" si="11"/>
        <v>26.92</v>
      </c>
      <c r="Z24" s="91">
        <v>6.7</v>
      </c>
      <c r="AA24" s="84">
        <v>0</v>
      </c>
      <c r="AB24" s="84">
        <v>0</v>
      </c>
      <c r="AC24" s="84">
        <v>37.22</v>
      </c>
      <c r="AD24" s="96">
        <f t="shared" si="12"/>
        <v>6.7</v>
      </c>
      <c r="AE24" s="52">
        <f t="shared" si="13"/>
        <v>37.22</v>
      </c>
      <c r="AF24" s="118">
        <v>0.1173225806451613</v>
      </c>
      <c r="AG24" s="117">
        <v>0.45194287634408592</v>
      </c>
      <c r="AH24" s="54">
        <f t="shared" si="6"/>
        <v>4.9550232931410534</v>
      </c>
      <c r="AI24" s="63">
        <f t="shared" si="7"/>
        <v>7.4209747589387121</v>
      </c>
      <c r="AJ24" s="64">
        <v>85.00272876348437</v>
      </c>
      <c r="AK24" s="61">
        <v>112.22979713065318</v>
      </c>
      <c r="AL24" s="66">
        <v>40.434925362729409</v>
      </c>
      <c r="AM24" s="61">
        <v>145.35728523406405</v>
      </c>
      <c r="AS24" s="121"/>
      <c r="BA24" s="42"/>
      <c r="BB24" s="42"/>
    </row>
    <row r="25" spans="1:54" ht="15.75" x14ac:dyDescent="0.25">
      <c r="A25" s="25">
        <v>17</v>
      </c>
      <c r="B25" s="69">
        <v>182.57999999999998</v>
      </c>
      <c r="C25" s="51">
        <f t="shared" si="0"/>
        <v>66.791661567570202</v>
      </c>
      <c r="D25" s="52">
        <f t="shared" si="1"/>
        <v>129.75402793711766</v>
      </c>
      <c r="E25" s="59">
        <f t="shared" si="2"/>
        <v>-13.965689504687868</v>
      </c>
      <c r="F25" s="68">
        <v>108.41</v>
      </c>
      <c r="G25" s="52">
        <f t="shared" si="3"/>
        <v>72.506796396084013</v>
      </c>
      <c r="H25" s="52">
        <f t="shared" si="4"/>
        <v>30.971074772623645</v>
      </c>
      <c r="I25" s="53">
        <f t="shared" si="5"/>
        <v>4.9321288312923413</v>
      </c>
      <c r="J25" s="58">
        <v>0</v>
      </c>
      <c r="K25" s="81">
        <v>21.91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21.91</v>
      </c>
      <c r="R25" s="91">
        <v>15.71</v>
      </c>
      <c r="S25" s="84">
        <v>0</v>
      </c>
      <c r="T25" s="84">
        <v>0</v>
      </c>
      <c r="U25" s="84">
        <v>26.92</v>
      </c>
      <c r="V25" s="84">
        <v>0</v>
      </c>
      <c r="W25" s="84">
        <v>0</v>
      </c>
      <c r="X25" s="94">
        <f t="shared" si="10"/>
        <v>15.71</v>
      </c>
      <c r="Y25" s="95">
        <f t="shared" si="11"/>
        <v>26.92</v>
      </c>
      <c r="Z25" s="91">
        <v>2.7</v>
      </c>
      <c r="AA25" s="84">
        <v>0</v>
      </c>
      <c r="AB25" s="84">
        <v>0</v>
      </c>
      <c r="AC25" s="84">
        <v>36.6</v>
      </c>
      <c r="AD25" s="96">
        <f t="shared" si="12"/>
        <v>2.7</v>
      </c>
      <c r="AE25" s="52">
        <f t="shared" si="13"/>
        <v>36.6</v>
      </c>
      <c r="AF25" s="118">
        <v>0.1173225806451613</v>
      </c>
      <c r="AG25" s="117">
        <v>0.45194287634408592</v>
      </c>
      <c r="AH25" s="54">
        <f t="shared" si="6"/>
        <v>4.8148062506471803</v>
      </c>
      <c r="AI25" s="63">
        <f t="shared" si="7"/>
        <v>7.4923676189680464</v>
      </c>
      <c r="AJ25" s="64">
        <v>75.206796396084016</v>
      </c>
      <c r="AK25" s="61">
        <v>103.3916615675702</v>
      </c>
      <c r="AL25" s="66">
        <v>46.681074772623646</v>
      </c>
      <c r="AM25" s="61">
        <v>156.67402793711764</v>
      </c>
      <c r="AS25" s="121"/>
      <c r="BA25" s="42"/>
      <c r="BB25" s="42"/>
    </row>
    <row r="26" spans="1:54" ht="15.75" x14ac:dyDescent="0.25">
      <c r="A26" s="25">
        <v>18</v>
      </c>
      <c r="B26" s="69">
        <v>167.39999999999998</v>
      </c>
      <c r="C26" s="51">
        <f t="shared" si="0"/>
        <v>52.510779147923444</v>
      </c>
      <c r="D26" s="52">
        <f t="shared" si="1"/>
        <v>128.71100434285688</v>
      </c>
      <c r="E26" s="59">
        <f t="shared" si="2"/>
        <v>-13.821783490780371</v>
      </c>
      <c r="F26" s="68">
        <v>147.84</v>
      </c>
      <c r="G26" s="52">
        <f t="shared" si="3"/>
        <v>84.175434031999373</v>
      </c>
      <c r="H26" s="52">
        <f t="shared" si="4"/>
        <v>57.933692007635052</v>
      </c>
      <c r="I26" s="53">
        <f t="shared" si="5"/>
        <v>5.7308739603655949</v>
      </c>
      <c r="J26" s="58">
        <v>0</v>
      </c>
      <c r="K26" s="81">
        <v>21.91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21.91</v>
      </c>
      <c r="R26" s="91">
        <v>0</v>
      </c>
      <c r="S26" s="84">
        <v>0</v>
      </c>
      <c r="T26" s="84">
        <v>0</v>
      </c>
      <c r="U26" s="84">
        <v>26.92</v>
      </c>
      <c r="V26" s="84">
        <v>0</v>
      </c>
      <c r="W26" s="84">
        <v>0</v>
      </c>
      <c r="X26" s="94">
        <f t="shared" si="10"/>
        <v>0</v>
      </c>
      <c r="Y26" s="95">
        <f t="shared" si="11"/>
        <v>26.92</v>
      </c>
      <c r="Z26" s="91">
        <v>0</v>
      </c>
      <c r="AA26" s="84">
        <v>0</v>
      </c>
      <c r="AB26" s="84">
        <v>0</v>
      </c>
      <c r="AC26" s="84">
        <v>56.92</v>
      </c>
      <c r="AD26" s="96">
        <f t="shared" si="12"/>
        <v>0</v>
      </c>
      <c r="AE26" s="52">
        <f t="shared" si="13"/>
        <v>56.92</v>
      </c>
      <c r="AF26" s="118">
        <v>0.1173225806451613</v>
      </c>
      <c r="AG26" s="117">
        <v>0.45194287634408592</v>
      </c>
      <c r="AH26" s="54">
        <f t="shared" si="6"/>
        <v>5.6135513797204339</v>
      </c>
      <c r="AI26" s="63">
        <f t="shared" si="7"/>
        <v>7.6362736328755432</v>
      </c>
      <c r="AJ26" s="64">
        <v>84.175434031999373</v>
      </c>
      <c r="AK26" s="61">
        <v>109.43077914792345</v>
      </c>
      <c r="AL26" s="128">
        <v>57.933692007635052</v>
      </c>
      <c r="AM26" s="61">
        <v>155.6310043428569</v>
      </c>
      <c r="AS26" s="121"/>
      <c r="BA26" s="42"/>
      <c r="BB26" s="42"/>
    </row>
    <row r="27" spans="1:54" ht="15.75" x14ac:dyDescent="0.25">
      <c r="A27" s="25">
        <v>19</v>
      </c>
      <c r="B27" s="69">
        <v>173.98000000000002</v>
      </c>
      <c r="C27" s="51">
        <f t="shared" si="0"/>
        <v>40.660457581372484</v>
      </c>
      <c r="D27" s="52">
        <f t="shared" si="1"/>
        <v>146.08413445773533</v>
      </c>
      <c r="E27" s="59">
        <f t="shared" si="2"/>
        <v>-12.764592039107805</v>
      </c>
      <c r="F27" s="68">
        <v>183.8</v>
      </c>
      <c r="G27" s="52">
        <f t="shared" si="3"/>
        <v>102.87786741337051</v>
      </c>
      <c r="H27" s="52">
        <f t="shared" si="4"/>
        <v>73.824796174868879</v>
      </c>
      <c r="I27" s="53">
        <f t="shared" si="5"/>
        <v>7.0973364117606463</v>
      </c>
      <c r="J27" s="58">
        <v>0</v>
      </c>
      <c r="K27" s="81">
        <v>21.91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21.91</v>
      </c>
      <c r="R27" s="91">
        <v>0</v>
      </c>
      <c r="S27" s="84">
        <v>0</v>
      </c>
      <c r="T27" s="84">
        <v>0</v>
      </c>
      <c r="U27" s="84">
        <v>27.01</v>
      </c>
      <c r="V27" s="84">
        <v>0</v>
      </c>
      <c r="W27" s="84">
        <v>0</v>
      </c>
      <c r="X27" s="94">
        <f t="shared" si="10"/>
        <v>0</v>
      </c>
      <c r="Y27" s="95">
        <f t="shared" si="11"/>
        <v>27.01</v>
      </c>
      <c r="Z27" s="91">
        <v>0</v>
      </c>
      <c r="AA27" s="84">
        <v>0</v>
      </c>
      <c r="AB27" s="84">
        <v>0</v>
      </c>
      <c r="AC27" s="84">
        <v>88.01</v>
      </c>
      <c r="AD27" s="96">
        <f t="shared" si="12"/>
        <v>0</v>
      </c>
      <c r="AE27" s="52">
        <f t="shared" si="13"/>
        <v>88.01</v>
      </c>
      <c r="AF27" s="118">
        <v>0.1173225806451613</v>
      </c>
      <c r="AG27" s="117">
        <v>0.45194287634408592</v>
      </c>
      <c r="AH27" s="54">
        <f t="shared" si="6"/>
        <v>6.9800138311154853</v>
      </c>
      <c r="AI27" s="63">
        <f t="shared" si="7"/>
        <v>8.6934650845481087</v>
      </c>
      <c r="AJ27" s="64">
        <v>102.87786741337051</v>
      </c>
      <c r="AK27" s="61">
        <v>128.67045758137249</v>
      </c>
      <c r="AL27" s="128">
        <v>73.824796174868879</v>
      </c>
      <c r="AM27" s="61">
        <v>173.09413445773532</v>
      </c>
      <c r="AS27" s="121"/>
      <c r="BA27" s="42"/>
      <c r="BB27" s="42"/>
    </row>
    <row r="28" spans="1:54" ht="15.75" x14ac:dyDescent="0.25">
      <c r="A28" s="25">
        <v>20</v>
      </c>
      <c r="B28" s="69">
        <v>175.78</v>
      </c>
      <c r="C28" s="51">
        <f t="shared" si="0"/>
        <v>45.600700664861279</v>
      </c>
      <c r="D28" s="52">
        <f t="shared" si="1"/>
        <v>142.90581416337199</v>
      </c>
      <c r="E28" s="59">
        <f t="shared" si="2"/>
        <v>-12.726514828233286</v>
      </c>
      <c r="F28" s="68">
        <v>182.87</v>
      </c>
      <c r="G28" s="52">
        <f t="shared" si="3"/>
        <v>98.407104553734101</v>
      </c>
      <c r="H28" s="52">
        <f t="shared" si="4"/>
        <v>77.400898667654644</v>
      </c>
      <c r="I28" s="53">
        <f t="shared" si="5"/>
        <v>7.0619967786112836</v>
      </c>
      <c r="J28" s="58">
        <v>0</v>
      </c>
      <c r="K28" s="81">
        <v>21.91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21.91</v>
      </c>
      <c r="R28" s="91">
        <v>0</v>
      </c>
      <c r="S28" s="84">
        <v>0</v>
      </c>
      <c r="T28" s="84">
        <v>0</v>
      </c>
      <c r="U28" s="84">
        <v>27.2</v>
      </c>
      <c r="V28" s="84">
        <v>0</v>
      </c>
      <c r="W28" s="84">
        <v>0</v>
      </c>
      <c r="X28" s="94">
        <f t="shared" si="10"/>
        <v>0</v>
      </c>
      <c r="Y28" s="95">
        <f t="shared" si="11"/>
        <v>27.2</v>
      </c>
      <c r="Z28" s="91">
        <v>0</v>
      </c>
      <c r="AA28" s="84">
        <v>0</v>
      </c>
      <c r="AB28" s="84">
        <v>0</v>
      </c>
      <c r="AC28" s="84">
        <v>87.38</v>
      </c>
      <c r="AD28" s="96">
        <f t="shared" si="12"/>
        <v>0</v>
      </c>
      <c r="AE28" s="52">
        <f t="shared" si="13"/>
        <v>87.38</v>
      </c>
      <c r="AF28" s="118">
        <v>0.1173225806451613</v>
      </c>
      <c r="AG28" s="117">
        <v>0.45194287634408592</v>
      </c>
      <c r="AH28" s="54">
        <f t="shared" si="6"/>
        <v>6.9446741979661226</v>
      </c>
      <c r="AI28" s="63">
        <f t="shared" si="7"/>
        <v>8.7315422954226278</v>
      </c>
      <c r="AJ28" s="64">
        <v>98.407104553734101</v>
      </c>
      <c r="AK28" s="61">
        <v>132.98070066486127</v>
      </c>
      <c r="AL28" s="128">
        <v>77.400898667654644</v>
      </c>
      <c r="AM28" s="61">
        <v>170.10581416337197</v>
      </c>
      <c r="AS28" s="121"/>
      <c r="BA28" s="42"/>
      <c r="BB28" s="42"/>
    </row>
    <row r="29" spans="1:54" ht="15.75" x14ac:dyDescent="0.25">
      <c r="A29" s="25">
        <v>21</v>
      </c>
      <c r="B29" s="69">
        <v>188.87</v>
      </c>
      <c r="C29" s="51">
        <f t="shared" si="0"/>
        <v>49.231120788454703</v>
      </c>
      <c r="D29" s="52">
        <f t="shared" si="1"/>
        <v>151.88018756250722</v>
      </c>
      <c r="E29" s="59">
        <f t="shared" si="2"/>
        <v>-12.241308350961896</v>
      </c>
      <c r="F29" s="68">
        <v>182.97</v>
      </c>
      <c r="G29" s="52">
        <f t="shared" si="3"/>
        <v>98.926285814933323</v>
      </c>
      <c r="H29" s="52">
        <f t="shared" si="4"/>
        <v>76.977917446080767</v>
      </c>
      <c r="I29" s="53">
        <f t="shared" si="5"/>
        <v>7.0657967389859193</v>
      </c>
      <c r="J29" s="58">
        <v>0</v>
      </c>
      <c r="K29" s="81">
        <v>21.91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21.91</v>
      </c>
      <c r="R29" s="91">
        <v>0</v>
      </c>
      <c r="S29" s="84">
        <v>0</v>
      </c>
      <c r="T29" s="84">
        <v>0</v>
      </c>
      <c r="U29" s="84">
        <v>28.12</v>
      </c>
      <c r="V29" s="84">
        <v>0</v>
      </c>
      <c r="W29" s="84">
        <v>0</v>
      </c>
      <c r="X29" s="94">
        <f t="shared" si="10"/>
        <v>0</v>
      </c>
      <c r="Y29" s="95">
        <f t="shared" si="11"/>
        <v>28.12</v>
      </c>
      <c r="Z29" s="91">
        <v>0</v>
      </c>
      <c r="AA29" s="84">
        <v>0</v>
      </c>
      <c r="AB29" s="84">
        <v>0</v>
      </c>
      <c r="AC29" s="84">
        <v>90.7</v>
      </c>
      <c r="AD29" s="96">
        <f t="shared" si="12"/>
        <v>0</v>
      </c>
      <c r="AE29" s="52">
        <f t="shared" si="13"/>
        <v>90.7</v>
      </c>
      <c r="AF29" s="118">
        <v>0.1173225806451613</v>
      </c>
      <c r="AG29" s="117">
        <v>0.45194287634408592</v>
      </c>
      <c r="AH29" s="54">
        <f t="shared" si="6"/>
        <v>6.9484741583407583</v>
      </c>
      <c r="AI29" s="63">
        <f t="shared" si="7"/>
        <v>9.216748772694018</v>
      </c>
      <c r="AJ29" s="64">
        <v>98.926285814933323</v>
      </c>
      <c r="AK29" s="61">
        <v>139.93112078845471</v>
      </c>
      <c r="AL29" s="128">
        <v>76.977917446080767</v>
      </c>
      <c r="AM29" s="61">
        <v>180.00018756250722</v>
      </c>
      <c r="AS29" s="121"/>
      <c r="BA29" s="42"/>
      <c r="BB29" s="42"/>
    </row>
    <row r="30" spans="1:54" ht="15.75" x14ac:dyDescent="0.25">
      <c r="A30" s="25">
        <v>22</v>
      </c>
      <c r="B30" s="69">
        <v>194.72</v>
      </c>
      <c r="C30" s="51">
        <f t="shared" si="0"/>
        <v>59.287558109450842</v>
      </c>
      <c r="D30" s="52">
        <f t="shared" si="1"/>
        <v>147.46376367928124</v>
      </c>
      <c r="E30" s="59">
        <f t="shared" si="2"/>
        <v>-12.031321788732095</v>
      </c>
      <c r="F30" s="68">
        <v>181.7</v>
      </c>
      <c r="G30" s="52">
        <f t="shared" si="3"/>
        <v>98.185580193286128</v>
      </c>
      <c r="H30" s="52">
        <f t="shared" si="4"/>
        <v>76.496882561243325</v>
      </c>
      <c r="I30" s="53">
        <f t="shared" si="5"/>
        <v>7.0175372454705309</v>
      </c>
      <c r="J30" s="58">
        <v>0</v>
      </c>
      <c r="K30" s="81">
        <v>21.91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21.91</v>
      </c>
      <c r="R30" s="91">
        <v>0</v>
      </c>
      <c r="S30" s="84"/>
      <c r="T30" s="84">
        <v>0</v>
      </c>
      <c r="U30" s="84">
        <v>28.3</v>
      </c>
      <c r="V30" s="84">
        <v>0</v>
      </c>
      <c r="W30" s="84">
        <v>0</v>
      </c>
      <c r="X30" s="94">
        <f t="shared" si="10"/>
        <v>0</v>
      </c>
      <c r="Y30" s="95">
        <f t="shared" si="11"/>
        <v>28.3</v>
      </c>
      <c r="Z30" s="91">
        <v>0</v>
      </c>
      <c r="AA30" s="84">
        <v>0</v>
      </c>
      <c r="AB30" s="84">
        <v>0</v>
      </c>
      <c r="AC30" s="84">
        <v>92.17</v>
      </c>
      <c r="AD30" s="96">
        <f t="shared" si="12"/>
        <v>0</v>
      </c>
      <c r="AE30" s="52">
        <f t="shared" si="13"/>
        <v>92.17</v>
      </c>
      <c r="AF30" s="118">
        <v>0.1173225806451613</v>
      </c>
      <c r="AG30" s="117">
        <v>0.45194287634408592</v>
      </c>
      <c r="AH30" s="54">
        <f t="shared" si="6"/>
        <v>6.9002146648253699</v>
      </c>
      <c r="AI30" s="63">
        <f t="shared" si="7"/>
        <v>9.4267353349238192</v>
      </c>
      <c r="AJ30" s="64">
        <v>98.185580193286128</v>
      </c>
      <c r="AK30" s="61">
        <v>151.45755810945084</v>
      </c>
      <c r="AL30" s="128">
        <v>76.496882561243325</v>
      </c>
      <c r="AM30" s="61">
        <v>175.76376367928125</v>
      </c>
      <c r="AS30" s="121"/>
      <c r="BA30" s="42"/>
      <c r="BB30" s="42"/>
    </row>
    <row r="31" spans="1:54" ht="15.75" x14ac:dyDescent="0.25">
      <c r="A31" s="25">
        <v>23</v>
      </c>
      <c r="B31" s="69">
        <v>173.19</v>
      </c>
      <c r="C31" s="51">
        <f t="shared" si="0"/>
        <v>43.860535037843391</v>
      </c>
      <c r="D31" s="52">
        <f t="shared" si="1"/>
        <v>141.60689093985525</v>
      </c>
      <c r="E31" s="59">
        <f t="shared" si="2"/>
        <v>-12.277425977698664</v>
      </c>
      <c r="F31" s="68">
        <v>173.94</v>
      </c>
      <c r="G31" s="52">
        <f t="shared" si="3"/>
        <v>92.722274316892836</v>
      </c>
      <c r="H31" s="52">
        <f t="shared" si="4"/>
        <v>74.495065182125714</v>
      </c>
      <c r="I31" s="53">
        <f t="shared" si="5"/>
        <v>6.7226605009814575</v>
      </c>
      <c r="J31" s="58">
        <v>0</v>
      </c>
      <c r="K31" s="81">
        <v>21.91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21.91</v>
      </c>
      <c r="R31" s="91">
        <v>0</v>
      </c>
      <c r="S31" s="84">
        <v>0</v>
      </c>
      <c r="T31" s="84">
        <v>0</v>
      </c>
      <c r="U31" s="84">
        <v>42.77</v>
      </c>
      <c r="V31" s="84">
        <v>0</v>
      </c>
      <c r="W31" s="84">
        <v>0</v>
      </c>
      <c r="X31" s="94">
        <f t="shared" si="10"/>
        <v>0</v>
      </c>
      <c r="Y31" s="95">
        <f t="shared" si="11"/>
        <v>42.77</v>
      </c>
      <c r="Z31" s="91">
        <v>0</v>
      </c>
      <c r="AA31" s="84">
        <v>0</v>
      </c>
      <c r="AB31" s="84">
        <v>0</v>
      </c>
      <c r="AC31" s="84">
        <v>90.44</v>
      </c>
      <c r="AD31" s="96">
        <f t="shared" si="12"/>
        <v>0</v>
      </c>
      <c r="AE31" s="52">
        <f t="shared" si="13"/>
        <v>90.44</v>
      </c>
      <c r="AF31" s="118">
        <v>0.1173225806451613</v>
      </c>
      <c r="AG31" s="117">
        <v>0.45194287634408592</v>
      </c>
      <c r="AH31" s="54">
        <f t="shared" si="6"/>
        <v>6.6053379203362965</v>
      </c>
      <c r="AI31" s="63">
        <f t="shared" si="7"/>
        <v>9.1806311459572498</v>
      </c>
      <c r="AJ31" s="64">
        <v>92.722274316892836</v>
      </c>
      <c r="AK31" s="61">
        <v>134.30053503784339</v>
      </c>
      <c r="AL31" s="128">
        <v>74.495065182125714</v>
      </c>
      <c r="AM31" s="61">
        <v>184.37689093985526</v>
      </c>
      <c r="AS31" s="121"/>
      <c r="BA31" s="42"/>
      <c r="BB31" s="42"/>
    </row>
    <row r="32" spans="1:54" ht="16.5" thickBot="1" x14ac:dyDescent="0.3">
      <c r="A32" s="26">
        <v>24</v>
      </c>
      <c r="B32" s="70">
        <v>178.01</v>
      </c>
      <c r="C32" s="55">
        <f t="shared" si="0"/>
        <v>40.000226569720752</v>
      </c>
      <c r="D32" s="52">
        <f t="shared" si="1"/>
        <v>150.62065658125502</v>
      </c>
      <c r="E32" s="59">
        <f t="shared" si="2"/>
        <v>-12.610883150975775</v>
      </c>
      <c r="F32" s="71">
        <v>165.11</v>
      </c>
      <c r="G32" s="56">
        <f t="shared" si="3"/>
        <v>89.604259088471778</v>
      </c>
      <c r="H32" s="52">
        <f t="shared" si="4"/>
        <v>69.118616333667191</v>
      </c>
      <c r="I32" s="53">
        <f t="shared" si="5"/>
        <v>6.3871245778610541</v>
      </c>
      <c r="J32" s="58">
        <v>0</v>
      </c>
      <c r="K32" s="81">
        <v>21.91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21.91</v>
      </c>
      <c r="R32" s="91">
        <v>0</v>
      </c>
      <c r="S32" s="84">
        <v>0</v>
      </c>
      <c r="T32" s="84">
        <v>0</v>
      </c>
      <c r="U32" s="84">
        <v>26.04</v>
      </c>
      <c r="V32" s="84">
        <v>0</v>
      </c>
      <c r="W32" s="84">
        <v>0</v>
      </c>
      <c r="X32" s="94">
        <f t="shared" si="10"/>
        <v>0</v>
      </c>
      <c r="Y32" s="95">
        <f t="shared" si="11"/>
        <v>26.04</v>
      </c>
      <c r="Z32" s="92">
        <v>0</v>
      </c>
      <c r="AA32" s="93">
        <v>0</v>
      </c>
      <c r="AB32" s="93">
        <v>0</v>
      </c>
      <c r="AC32" s="93">
        <v>90.44</v>
      </c>
      <c r="AD32" s="96">
        <f t="shared" si="12"/>
        <v>0</v>
      </c>
      <c r="AE32" s="52">
        <f t="shared" si="13"/>
        <v>90.44</v>
      </c>
      <c r="AF32" s="118">
        <v>0.1173225806451613</v>
      </c>
      <c r="AG32" s="117">
        <v>0.45194287634408592</v>
      </c>
      <c r="AH32" s="54">
        <f t="shared" si="6"/>
        <v>6.2698019972158932</v>
      </c>
      <c r="AI32" s="63">
        <f t="shared" si="7"/>
        <v>8.8471739726801388</v>
      </c>
      <c r="AJ32" s="65">
        <v>89.604259088471778</v>
      </c>
      <c r="AK32" s="62">
        <v>130.44022656972075</v>
      </c>
      <c r="AL32" s="129">
        <v>69.118616333667191</v>
      </c>
      <c r="AM32" s="62">
        <v>176.66065658125501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194.72</v>
      </c>
      <c r="C33" s="40">
        <f t="shared" ref="C33:AE33" si="14">MAX(C9:C32)</f>
        <v>75.009797130653183</v>
      </c>
      <c r="D33" s="40">
        <f t="shared" si="14"/>
        <v>151.88018756250722</v>
      </c>
      <c r="E33" s="40">
        <f t="shared" si="14"/>
        <v>-12.031321788732095</v>
      </c>
      <c r="F33" s="40">
        <f t="shared" si="14"/>
        <v>183.8</v>
      </c>
      <c r="G33" s="40">
        <f t="shared" si="14"/>
        <v>102.87786741337051</v>
      </c>
      <c r="H33" s="40">
        <f t="shared" si="14"/>
        <v>77.400898667654644</v>
      </c>
      <c r="I33" s="40">
        <f t="shared" si="14"/>
        <v>7.0973364117606463</v>
      </c>
      <c r="J33" s="40">
        <f t="shared" si="14"/>
        <v>0</v>
      </c>
      <c r="K33" s="40">
        <f t="shared" si="14"/>
        <v>22.15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22.15</v>
      </c>
      <c r="R33" s="40">
        <f t="shared" si="14"/>
        <v>36.24</v>
      </c>
      <c r="S33" s="40">
        <f t="shared" si="14"/>
        <v>0</v>
      </c>
      <c r="T33" s="40">
        <f t="shared" si="14"/>
        <v>0</v>
      </c>
      <c r="U33" s="40">
        <f t="shared" si="14"/>
        <v>42.77</v>
      </c>
      <c r="V33" s="40">
        <f t="shared" si="14"/>
        <v>0</v>
      </c>
      <c r="W33" s="40">
        <f t="shared" si="14"/>
        <v>0</v>
      </c>
      <c r="X33" s="40">
        <f t="shared" si="14"/>
        <v>36.24</v>
      </c>
      <c r="Y33" s="40">
        <f t="shared" si="14"/>
        <v>42.77</v>
      </c>
      <c r="Z33" s="40"/>
      <c r="AA33" s="40"/>
      <c r="AB33" s="40"/>
      <c r="AC33" s="40"/>
      <c r="AD33" s="40">
        <f t="shared" si="14"/>
        <v>19.2</v>
      </c>
      <c r="AE33" s="40">
        <f t="shared" si="14"/>
        <v>93.33</v>
      </c>
      <c r="AF33" s="40">
        <f t="shared" ref="AF33:AM33" si="15">MAX(AF9:AF32)</f>
        <v>0.1173225806451613</v>
      </c>
      <c r="AG33" s="40">
        <f t="shared" si="15"/>
        <v>0.45194287634408592</v>
      </c>
      <c r="AH33" s="40">
        <f t="shared" si="15"/>
        <v>6.9800138311154853</v>
      </c>
      <c r="AI33" s="40">
        <f t="shared" si="15"/>
        <v>9.4267353349238192</v>
      </c>
      <c r="AJ33" s="40">
        <f t="shared" si="15"/>
        <v>102.87786741337051</v>
      </c>
      <c r="AK33" s="40">
        <f t="shared" si="15"/>
        <v>151.45755810945084</v>
      </c>
      <c r="AL33" s="40">
        <f t="shared" si="15"/>
        <v>77.400898667654644</v>
      </c>
      <c r="AM33" s="130">
        <f t="shared" si="15"/>
        <v>184.37689093985526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154.74081632653056</v>
      </c>
      <c r="C34" s="41">
        <f t="shared" ref="C34:AE34" si="16">AVERAGE(C9:C33,C9:C32)</f>
        <v>45.469409493423129</v>
      </c>
      <c r="D34" s="41">
        <f t="shared" si="16"/>
        <v>123.44245874875948</v>
      </c>
      <c r="E34" s="41">
        <f t="shared" si="16"/>
        <v>-13.760058795153483</v>
      </c>
      <c r="F34" s="41">
        <f t="shared" si="16"/>
        <v>132.29224489795916</v>
      </c>
      <c r="G34" s="41">
        <f t="shared" si="16"/>
        <v>80.178092589613783</v>
      </c>
      <c r="H34" s="41">
        <f t="shared" si="16"/>
        <v>46.430542333238279</v>
      </c>
      <c r="I34" s="41">
        <f t="shared" si="16"/>
        <v>5.7565916586333543</v>
      </c>
      <c r="J34" s="41">
        <f t="shared" si="16"/>
        <v>0</v>
      </c>
      <c r="K34" s="41">
        <f t="shared" si="16"/>
        <v>21.945510204081625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21.945510204081625</v>
      </c>
      <c r="R34" s="41">
        <f t="shared" si="16"/>
        <v>13.474285714285717</v>
      </c>
      <c r="S34" s="41">
        <f t="shared" si="16"/>
        <v>0</v>
      </c>
      <c r="T34" s="41">
        <f t="shared" si="16"/>
        <v>0</v>
      </c>
      <c r="U34" s="41">
        <f t="shared" si="16"/>
        <v>28.646734693877551</v>
      </c>
      <c r="V34" s="41">
        <f t="shared" si="16"/>
        <v>0</v>
      </c>
      <c r="W34" s="41">
        <f t="shared" si="16"/>
        <v>0</v>
      </c>
      <c r="X34" s="41">
        <f t="shared" si="16"/>
        <v>13.474285714285717</v>
      </c>
      <c r="Y34" s="41">
        <f t="shared" si="16"/>
        <v>28.646734693877551</v>
      </c>
      <c r="Z34" s="41">
        <f>AVERAGE(Z9:Z33,Z9:Z32)</f>
        <v>3.5625</v>
      </c>
      <c r="AA34" s="41">
        <f>AVERAGE(AA9:AA33,AA9:AA32)</f>
        <v>0</v>
      </c>
      <c r="AB34" s="41">
        <f>AVERAGE(AB9:AB33,AB9:AB32)</f>
        <v>0</v>
      </c>
      <c r="AC34" s="41">
        <f t="shared" si="16"/>
        <v>70.982500000000016</v>
      </c>
      <c r="AD34" s="41">
        <f t="shared" si="16"/>
        <v>3.8816326530612244</v>
      </c>
      <c r="AE34" s="41">
        <f t="shared" si="16"/>
        <v>71.438571428571436</v>
      </c>
      <c r="AF34" s="41">
        <f t="shared" ref="AF34:AM34" si="17">AVERAGE(AF9:AF33,AF9:AF32)</f>
        <v>0.11732258064516124</v>
      </c>
      <c r="AG34" s="41">
        <f t="shared" si="17"/>
        <v>0.45194287634408548</v>
      </c>
      <c r="AH34" s="41">
        <f t="shared" si="17"/>
        <v>5.639269077988196</v>
      </c>
      <c r="AI34" s="41">
        <f t="shared" si="17"/>
        <v>7.7286105734003865</v>
      </c>
      <c r="AJ34" s="41">
        <f t="shared" si="17"/>
        <v>83.667888507981161</v>
      </c>
      <c r="AK34" s="41">
        <f t="shared" si="17"/>
        <v>116.56344543176594</v>
      </c>
      <c r="AL34" s="41">
        <f t="shared" si="17"/>
        <v>59.165236210789288</v>
      </c>
      <c r="AM34" s="131">
        <f t="shared" si="17"/>
        <v>151.87953432788905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528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301.58999999999997</v>
      </c>
      <c r="Z38" s="211"/>
      <c r="AA38" s="8" t="s">
        <v>21</v>
      </c>
      <c r="AB38" s="5" t="s">
        <v>23</v>
      </c>
      <c r="AC38" s="30"/>
      <c r="AD38" s="212">
        <v>721.3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100" t="s">
        <v>21</v>
      </c>
      <c r="AL38" s="99" t="s">
        <v>24</v>
      </c>
      <c r="AM38" s="211">
        <v>93.590800000000002</v>
      </c>
      <c r="AN38" s="213"/>
      <c r="AO38" s="8" t="s">
        <v>21</v>
      </c>
      <c r="AP38" s="5" t="s">
        <v>24</v>
      </c>
      <c r="AQ38" s="211">
        <v>1642.6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3142.84</v>
      </c>
      <c r="C39" s="11" t="s">
        <v>21</v>
      </c>
      <c r="D39" s="9" t="s">
        <v>71</v>
      </c>
      <c r="E39" s="10">
        <v>3894</v>
      </c>
      <c r="F39" s="12" t="s">
        <v>21</v>
      </c>
      <c r="G39" s="98"/>
      <c r="H39" s="101" t="s">
        <v>25</v>
      </c>
      <c r="I39" s="102"/>
      <c r="J39" s="103">
        <v>22.15</v>
      </c>
      <c r="K39" s="104" t="s">
        <v>62</v>
      </c>
      <c r="L39" s="105">
        <v>4.1666666666666664E-2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36.24</v>
      </c>
      <c r="Z39" s="102" t="s">
        <v>62</v>
      </c>
      <c r="AA39" s="108" t="s">
        <v>106</v>
      </c>
      <c r="AB39" s="106" t="s">
        <v>25</v>
      </c>
      <c r="AC39" s="109"/>
      <c r="AD39" s="103">
        <v>44.04</v>
      </c>
      <c r="AE39" s="104" t="s">
        <v>75</v>
      </c>
      <c r="AF39" s="108">
        <v>0.95763888888888893</v>
      </c>
      <c r="AG39" s="106" t="s">
        <v>25</v>
      </c>
      <c r="AH39" s="102"/>
      <c r="AI39" s="103">
        <v>0</v>
      </c>
      <c r="AJ39" s="102" t="s">
        <v>75</v>
      </c>
      <c r="AK39" s="107"/>
      <c r="AL39" s="101" t="s">
        <v>25</v>
      </c>
      <c r="AM39" s="102">
        <v>19.2</v>
      </c>
      <c r="AN39" s="103" t="s">
        <v>75</v>
      </c>
      <c r="AO39" s="111">
        <v>0.5</v>
      </c>
      <c r="AP39" s="106" t="s">
        <v>25</v>
      </c>
      <c r="AQ39" s="102">
        <v>93.33</v>
      </c>
      <c r="AR39" s="104" t="s">
        <v>75</v>
      </c>
      <c r="AS39" s="107">
        <v>4.1666666666666664E-2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518.79999999999995</v>
      </c>
      <c r="F42" s="44" t="s">
        <v>69</v>
      </c>
      <c r="G42" s="47" t="s">
        <v>105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28.3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92.17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267.44</v>
      </c>
      <c r="F45" s="83" t="s">
        <v>72</v>
      </c>
      <c r="G45" s="48" t="s">
        <v>107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258.16000000000003</v>
      </c>
      <c r="F46" s="80" t="s">
        <v>72</v>
      </c>
      <c r="G46" s="60" t="s">
        <v>108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109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 MAI 23 </vt:lpstr>
      <vt:lpstr>'07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2023-05-08T06:46:08Z</dcterms:modified>
</cp:coreProperties>
</file>