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7-JUILLET 2023\"/>
    </mc:Choice>
  </mc:AlternateContent>
  <xr:revisionPtr revIDLastSave="0" documentId="13_ncr:1_{23E0E80F-7435-4305-8253-6C954A0F15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8 JUI 23 " sheetId="3" r:id="rId1"/>
  </sheets>
  <externalReferences>
    <externalReference r:id="rId2"/>
  </externalReferences>
  <definedNames>
    <definedName name="_xlnm.Print_Area" localSheetId="0">'08 JUI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<sst xmlns="http://schemas.openxmlformats.org/spreadsheetml/2006/main" count="141" uniqueCount="108">
  <si>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</si>
  <si>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</si>
  <si>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</si>
  <si>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</si>
  <si>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</si>
  <si>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</si>
  <si>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</si>
  <si>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</si>
  <si>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</si>
  <si>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</si>
  <si>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</si>
  <si>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</si>
  <si>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</si>
  <si>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</si>
  <si>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</si>
  <si>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</si>
  <si>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</si>
  <si>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</si>
  <si>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</si>
  <si>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</si>
  <si>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</si>
  <si>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</si>
  <si>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</si>
  <si>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</si>
  <si>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</si>
  <si>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</si>
  <si>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</si>
  <si>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</si>
  <si>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</si>
  <si>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</si>
  <si>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</si>
  <si>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</si>
  <si>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</si>
  <si>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</si>
  <si>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</si>
  <si>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</si>
  <si>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</si>
  <si>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</si>
  <si>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</si>
  <si>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</si>
  <si>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</si>
  <si>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</si>
  <si>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</si>
  <si>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</si>
  <si>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</si>
  <si>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</si>
  <si>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</si>
  <si>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</si>
  <si>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</si>
  <si>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</si>
  <si>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</si>
  <si>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</si>
  <si>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</si>
  <si>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</si>
  <si>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</si>
  <si>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</si>
  <si>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</si>
  <si>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</si>
  <si>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</si>
  <si>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</si>
  <si>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</si>
  <si>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</si>
  <si>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</si>
  <si>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</si>
  <si>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</si>
  <si>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</si>
  <si>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</si>
  <si>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</si>
  <si>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</si>
  <si>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</si>
  <si>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</si>
  <si>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</si>
  <si>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</si>
  <si>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</si>
  <si>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</si>
  <si>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</si>
  <si>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</si>
  <si>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</si>
  <si>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</si>
  <si>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</si>
  <si>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</si>
  <si>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</si>
  <si>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</si>
  <si>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</si>
  <si>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</si>
  <si>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</si>
  <si>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</si>
  <si>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</si>
  <si>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</si>
  <si>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</si>
  <si>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</si>
  <si>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</si>
  <si>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</si>
  <si>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</si>
  <si>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</si>
  <si>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</si>
  <si>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</si>
  <si>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</si>
  <si>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</si>
  <si>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</si>
  <si>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</si>
  <si>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</si>
  <si>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</si>
  <si>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</si>
  <si>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</si>
  <si>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TAGBA</t>
  </si>
  <si>
    <t>MONTCHO et TETE</t>
  </si>
  <si>
    <t>BOKO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</si>
</sst>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4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'08 JUI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'!$B$9:$B$32</c:f>
              <c:numCache>
                <c:formatCode>General</c:formatCode>
                <c:ptCount val="24"/>
                <c:pt idx="0">
                  <c:v>101.46</c:v>
                </c:pt>
                <c:pt idx="1">
                  <c:v>86.58</c:v>
                </c:pt>
                <c:pt idx="2">
                  <c:v>83.46</c:v>
                </c:pt>
                <c:pt idx="3">
                  <c:v>85.96</c:v>
                </c:pt>
                <c:pt idx="4">
                  <c:v>87.5</c:v>
                </c:pt>
                <c:pt idx="5">
                  <c:v>78.400000000000006</c:v>
                </c:pt>
                <c:pt idx="6">
                  <c:v>88.75</c:v>
                </c:pt>
                <c:pt idx="7">
                  <c:v>99.23</c:v>
                </c:pt>
                <c:pt idx="8">
                  <c:v>104.12</c:v>
                </c:pt>
                <c:pt idx="9">
                  <c:v>117.24</c:v>
                </c:pt>
                <c:pt idx="10">
                  <c:v>115.18</c:v>
                </c:pt>
                <c:pt idx="11">
                  <c:v>119.22</c:v>
                </c:pt>
                <c:pt idx="12">
                  <c:v>115.52</c:v>
                </c:pt>
                <c:pt idx="13">
                  <c:v>110.56</c:v>
                </c:pt>
                <c:pt idx="14">
                  <c:v>125.46000000000001</c:v>
                </c:pt>
                <c:pt idx="15">
                  <c:v>119.94</c:v>
                </c:pt>
                <c:pt idx="16">
                  <c:v>124.09</c:v>
                </c:pt>
                <c:pt idx="17">
                  <c:v>109.99</c:v>
                </c:pt>
                <c:pt idx="18">
                  <c:v>150.51999999999998</c:v>
                </c:pt>
                <c:pt idx="19">
                  <c:v>153.34</c:v>
                </c:pt>
                <c:pt idx="20">
                  <c:v>152.24</c:v>
                </c:pt>
                <c:pt idx="21">
                  <c:v>138.72</c:v>
                </c:pt>
                <c:pt idx="22">
                  <c:v>121.80000000000001</c:v>
                </c:pt>
                <c:pt idx="23">
                  <c:v>115.83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'08 JUI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'!$C$9:$C$32</c:f>
              <c:numCache>
                <c:formatCode>General</c:formatCode>
                <c:ptCount val="24"/>
                <c:pt idx="0">
                  <c:v>13.439956225785906</c:v>
                </c:pt>
                <c:pt idx="1">
                  <c:v>9.6929327703067827</c:v>
                </c:pt>
                <c:pt idx="2">
                  <c:v>5.2033594819566247</c:v>
                </c:pt>
                <c:pt idx="3">
                  <c:v>0.75215111731068873</c:v>
                </c:pt>
                <c:pt idx="4">
                  <c:v>1.4301000219384292</c:v>
                </c:pt>
                <c:pt idx="5">
                  <c:v>0.96121807608123788</c:v>
                </c:pt>
                <c:pt idx="6">
                  <c:v>12.028723086411162</c:v>
                </c:pt>
                <c:pt idx="7">
                  <c:v>12.052586885404509</c:v>
                </c:pt>
                <c:pt idx="8">
                  <c:v>20.576696992258931</c:v>
                </c:pt>
                <c:pt idx="9">
                  <c:v>27.094221019920653</c:v>
                </c:pt>
                <c:pt idx="10">
                  <c:v>19.868751254386495</c:v>
                </c:pt>
                <c:pt idx="11">
                  <c:v>26.713918923800421</c:v>
                </c:pt>
                <c:pt idx="12">
                  <c:v>24.846194374967482</c:v>
                </c:pt>
                <c:pt idx="13">
                  <c:v>17.753458908989344</c:v>
                </c:pt>
                <c:pt idx="14">
                  <c:v>21.710614744731572</c:v>
                </c:pt>
                <c:pt idx="15">
                  <c:v>21.223558870802222</c:v>
                </c:pt>
                <c:pt idx="16">
                  <c:v>23.407059045163095</c:v>
                </c:pt>
                <c:pt idx="17">
                  <c:v>23.535047608151316</c:v>
                </c:pt>
                <c:pt idx="18">
                  <c:v>42.989830483735005</c:v>
                </c:pt>
                <c:pt idx="19">
                  <c:v>34.809150948588822</c:v>
                </c:pt>
                <c:pt idx="20">
                  <c:v>39.280699949545578</c:v>
                </c:pt>
                <c:pt idx="21">
                  <c:v>35.755695933893165</c:v>
                </c:pt>
                <c:pt idx="22">
                  <c:v>29.962243064464545</c:v>
                </c:pt>
                <c:pt idx="23">
                  <c:v>21.259194185681352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'08 JUI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'!$D$9:$D$32</c:f>
              <c:numCache>
                <c:formatCode>0.00</c:formatCode>
                <c:ptCount val="24"/>
                <c:pt idx="0">
                  <c:v>80.588792146068101</c:v>
                </c:pt>
                <c:pt idx="1">
                  <c:v>69.998725338639829</c:v>
                </c:pt>
                <c:pt idx="2">
                  <c:v>71.538535057688506</c:v>
                </c:pt>
                <c:pt idx="3">
                  <c:v>78.389505546169957</c:v>
                </c:pt>
                <c:pt idx="4">
                  <c:v>79.236716950523089</c:v>
                </c:pt>
                <c:pt idx="5">
                  <c:v>70.907432327672026</c:v>
                </c:pt>
                <c:pt idx="6">
                  <c:v>70.25432583416287</c:v>
                </c:pt>
                <c:pt idx="7">
                  <c:v>80.393789049748989</c:v>
                </c:pt>
                <c:pt idx="8">
                  <c:v>76.513563946364727</c:v>
                </c:pt>
                <c:pt idx="9">
                  <c:v>83.024481689460714</c:v>
                </c:pt>
                <c:pt idx="10">
                  <c:v>88.142072362502944</c:v>
                </c:pt>
                <c:pt idx="11">
                  <c:v>85.23022667101435</c:v>
                </c:pt>
                <c:pt idx="12">
                  <c:v>83.487269567894515</c:v>
                </c:pt>
                <c:pt idx="13">
                  <c:v>85.739002766390371</c:v>
                </c:pt>
                <c:pt idx="14">
                  <c:v>96.292654071132489</c:v>
                </c:pt>
                <c:pt idx="15">
                  <c:v>91.366668060002667</c:v>
                </c:pt>
                <c:pt idx="16">
                  <c:v>93.232929653901778</c:v>
                </c:pt>
                <c:pt idx="17">
                  <c:v>79.276536182441106</c:v>
                </c:pt>
                <c:pt idx="18">
                  <c:v>99.791483045567361</c:v>
                </c:pt>
                <c:pt idx="19">
                  <c:v>110.69024419905878</c:v>
                </c:pt>
                <c:pt idx="20">
                  <c:v>104.83701945465391</c:v>
                </c:pt>
                <c:pt idx="21">
                  <c:v>95.12005927075603</c:v>
                </c:pt>
                <c:pt idx="22">
                  <c:v>84.301507117311786</c:v>
                </c:pt>
                <c:pt idx="23">
                  <c:v>87.342270539178671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'08 JUI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'!$E$9:$E$32</c:f>
              <c:numCache>
                <c:formatCode>0.00</c:formatCode>
                <c:ptCount val="24"/>
                <c:pt idx="0">
                  <c:v>7.431251628145958</c:v>
                </c:pt>
                <c:pt idx="1">
                  <c:v>6.8883418910533862</c:v>
                </c:pt>
                <c:pt idx="2">
                  <c:v>6.7181054603548773</c:v>
                </c:pt>
                <c:pt idx="3">
                  <c:v>6.818343336519348</c:v>
                </c:pt>
                <c:pt idx="4">
                  <c:v>6.8331830275384675</c:v>
                </c:pt>
                <c:pt idx="5">
                  <c:v>6.5313495962467414</c:v>
                </c:pt>
                <c:pt idx="6">
                  <c:v>6.4669510794259679</c:v>
                </c:pt>
                <c:pt idx="7">
                  <c:v>6.7836240648465207</c:v>
                </c:pt>
                <c:pt idx="8">
                  <c:v>7.0297390613763469</c:v>
                </c:pt>
                <c:pt idx="9">
                  <c:v>7.121297290618628</c:v>
                </c:pt>
                <c:pt idx="10">
                  <c:v>7.1691763831105675</c:v>
                </c:pt>
                <c:pt idx="11">
                  <c:v>7.2758544051852425</c:v>
                </c:pt>
                <c:pt idx="12">
                  <c:v>7.1865360571379995</c:v>
                </c:pt>
                <c:pt idx="13">
                  <c:v>7.0675383246203012</c:v>
                </c:pt>
                <c:pt idx="14">
                  <c:v>7.4567311841359469</c:v>
                </c:pt>
                <c:pt idx="15">
                  <c:v>7.3497730691951233</c:v>
                </c:pt>
                <c:pt idx="16">
                  <c:v>7.450011300935131</c:v>
                </c:pt>
                <c:pt idx="17">
                  <c:v>7.1784162094076009</c:v>
                </c:pt>
                <c:pt idx="18">
                  <c:v>7.7386864706976439</c:v>
                </c:pt>
                <c:pt idx="19">
                  <c:v>7.840604852352385</c:v>
                </c:pt>
                <c:pt idx="20">
                  <c:v>8.1222805958005893</c:v>
                </c:pt>
                <c:pt idx="21">
                  <c:v>7.8442447953507894</c:v>
                </c:pt>
                <c:pt idx="22">
                  <c:v>7.5362498182236664</c:v>
                </c:pt>
                <c:pt idx="23">
                  <c:v>7.2285352751399898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'08 JUI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'08 JUI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'!$AE$9:$AE$32</c:f>
              <c:numCache>
                <c:formatCode>0.00</c:formatCode>
                <c:ptCount val="24"/>
                <c:pt idx="0">
                  <c:v>106.41</c:v>
                </c:pt>
                <c:pt idx="1">
                  <c:v>106.1</c:v>
                </c:pt>
                <c:pt idx="2">
                  <c:v>105.43</c:v>
                </c:pt>
                <c:pt idx="3">
                  <c:v>106.59</c:v>
                </c:pt>
                <c:pt idx="4">
                  <c:v>105.65</c:v>
                </c:pt>
                <c:pt idx="5">
                  <c:v>103.92</c:v>
                </c:pt>
                <c:pt idx="6">
                  <c:v>91.22</c:v>
                </c:pt>
                <c:pt idx="7">
                  <c:v>92.22</c:v>
                </c:pt>
                <c:pt idx="8">
                  <c:v>90.42</c:v>
                </c:pt>
                <c:pt idx="9">
                  <c:v>90.45</c:v>
                </c:pt>
                <c:pt idx="10">
                  <c:v>90.44</c:v>
                </c:pt>
                <c:pt idx="11">
                  <c:v>90.23</c:v>
                </c:pt>
                <c:pt idx="12">
                  <c:v>90.63</c:v>
                </c:pt>
                <c:pt idx="13">
                  <c:v>91.34</c:v>
                </c:pt>
                <c:pt idx="14">
                  <c:v>90.34</c:v>
                </c:pt>
                <c:pt idx="15">
                  <c:v>92.04</c:v>
                </c:pt>
                <c:pt idx="16">
                  <c:v>91.47</c:v>
                </c:pt>
                <c:pt idx="17">
                  <c:v>91.3</c:v>
                </c:pt>
                <c:pt idx="18">
                  <c:v>90.88</c:v>
                </c:pt>
                <c:pt idx="19">
                  <c:v>90.99</c:v>
                </c:pt>
                <c:pt idx="20">
                  <c:v>91.66</c:v>
                </c:pt>
                <c:pt idx="21">
                  <c:v>90.84</c:v>
                </c:pt>
                <c:pt idx="22">
                  <c:v>90.53</c:v>
                </c:pt>
                <c:pt idx="23">
                  <c:v>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'08 JUI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'!$AK$9:$AK$32</c:f>
              <c:numCache>
                <c:formatCode>0.00</c:formatCode>
                <c:ptCount val="24"/>
                <c:pt idx="0">
                  <c:v>119.8499562257859</c:v>
                </c:pt>
                <c:pt idx="1">
                  <c:v>115.79293277030678</c:v>
                </c:pt>
                <c:pt idx="2">
                  <c:v>110.63335948195663</c:v>
                </c:pt>
                <c:pt idx="3">
                  <c:v>107.34215111731069</c:v>
                </c:pt>
                <c:pt idx="4">
                  <c:v>107.08010002193843</c:v>
                </c:pt>
                <c:pt idx="5">
                  <c:v>104.88121807608124</c:v>
                </c:pt>
                <c:pt idx="6">
                  <c:v>103.24872308641116</c:v>
                </c:pt>
                <c:pt idx="7">
                  <c:v>104.27258688540451</c:v>
                </c:pt>
                <c:pt idx="8">
                  <c:v>110.99669699225893</c:v>
                </c:pt>
                <c:pt idx="9">
                  <c:v>117.54422101992066</c:v>
                </c:pt>
                <c:pt idx="10">
                  <c:v>110.30875125438649</c:v>
                </c:pt>
                <c:pt idx="11">
                  <c:v>116.94391892380042</c:v>
                </c:pt>
                <c:pt idx="12">
                  <c:v>115.47619437496748</c:v>
                </c:pt>
                <c:pt idx="13">
                  <c:v>109.09345890898935</c:v>
                </c:pt>
                <c:pt idx="14">
                  <c:v>112.05061474473158</c:v>
                </c:pt>
                <c:pt idx="15">
                  <c:v>113.26355887080223</c:v>
                </c:pt>
                <c:pt idx="16">
                  <c:v>114.87705904516309</c:v>
                </c:pt>
                <c:pt idx="17">
                  <c:v>114.83504760815131</c:v>
                </c:pt>
                <c:pt idx="18">
                  <c:v>133.869830483735</c:v>
                </c:pt>
                <c:pt idx="19">
                  <c:v>125.79915094858882</c:v>
                </c:pt>
                <c:pt idx="20">
                  <c:v>130.94069994954558</c:v>
                </c:pt>
                <c:pt idx="21">
                  <c:v>126.59569593389317</c:v>
                </c:pt>
                <c:pt idx="22">
                  <c:v>120.49224306446455</c:v>
                </c:pt>
                <c:pt idx="23">
                  <c:v>112.00919418568135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'08 JUI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'!$AM$9:$AM$32</c:f>
              <c:numCache>
                <c:formatCode>0.00</c:formatCode>
                <c:ptCount val="24"/>
                <c:pt idx="0">
                  <c:v>131.73879214606811</c:v>
                </c:pt>
                <c:pt idx="1">
                  <c:v>116.94872533863983</c:v>
                </c:pt>
                <c:pt idx="2">
                  <c:v>116.1985350576885</c:v>
                </c:pt>
                <c:pt idx="3">
                  <c:v>122.96950554616996</c:v>
                </c:pt>
                <c:pt idx="4">
                  <c:v>123.74671695052309</c:v>
                </c:pt>
                <c:pt idx="5">
                  <c:v>115.46743232767203</c:v>
                </c:pt>
                <c:pt idx="6">
                  <c:v>114.86432583416287</c:v>
                </c:pt>
                <c:pt idx="7">
                  <c:v>124.83378904974899</c:v>
                </c:pt>
                <c:pt idx="8">
                  <c:v>126.65356394636473</c:v>
                </c:pt>
                <c:pt idx="9">
                  <c:v>123.2844816894607</c:v>
                </c:pt>
                <c:pt idx="10">
                  <c:v>132.18207236250294</c:v>
                </c:pt>
                <c:pt idx="11">
                  <c:v>129.25022667101436</c:v>
                </c:pt>
                <c:pt idx="12">
                  <c:v>127.61726956789451</c:v>
                </c:pt>
                <c:pt idx="13">
                  <c:v>129.86900276639037</c:v>
                </c:pt>
                <c:pt idx="14">
                  <c:v>140.42265407113248</c:v>
                </c:pt>
                <c:pt idx="15">
                  <c:v>135.49666806000266</c:v>
                </c:pt>
                <c:pt idx="16">
                  <c:v>137.36292965390177</c:v>
                </c:pt>
                <c:pt idx="17">
                  <c:v>127.97653618244111</c:v>
                </c:pt>
                <c:pt idx="18">
                  <c:v>128.39148304556736</c:v>
                </c:pt>
                <c:pt idx="19">
                  <c:v>140.00024419905878</c:v>
                </c:pt>
                <c:pt idx="20">
                  <c:v>144.63701945465391</c:v>
                </c:pt>
                <c:pt idx="21">
                  <c:v>139.33005927075604</c:v>
                </c:pt>
                <c:pt idx="22">
                  <c:v>134.74150711731178</c:v>
                </c:pt>
                <c:pt idx="23">
                  <c:v>132.54227053917867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'08 JUI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'!$F$9:$F$32</c:f>
              <c:numCache>
                <c:formatCode>General</c:formatCode>
                <c:ptCount val="24"/>
                <c:pt idx="0">
                  <c:v>138.02000000000001</c:v>
                </c:pt>
                <c:pt idx="1">
                  <c:v>138.65</c:v>
                </c:pt>
                <c:pt idx="2">
                  <c:v>140.76</c:v>
                </c:pt>
                <c:pt idx="3">
                  <c:v>126.67</c:v>
                </c:pt>
                <c:pt idx="4">
                  <c:v>125.74</c:v>
                </c:pt>
                <c:pt idx="5">
                  <c:v>117.72</c:v>
                </c:pt>
                <c:pt idx="6">
                  <c:v>105.83</c:v>
                </c:pt>
                <c:pt idx="7">
                  <c:v>104.52</c:v>
                </c:pt>
                <c:pt idx="8">
                  <c:v>106.26</c:v>
                </c:pt>
                <c:pt idx="9">
                  <c:v>113.2</c:v>
                </c:pt>
                <c:pt idx="10">
                  <c:v>88.5</c:v>
                </c:pt>
                <c:pt idx="11">
                  <c:v>100.39</c:v>
                </c:pt>
                <c:pt idx="12">
                  <c:v>108.33</c:v>
                </c:pt>
                <c:pt idx="13">
                  <c:v>90.61</c:v>
                </c:pt>
                <c:pt idx="14">
                  <c:v>120.33</c:v>
                </c:pt>
                <c:pt idx="15">
                  <c:v>117.02</c:v>
                </c:pt>
                <c:pt idx="16">
                  <c:v>119.89</c:v>
                </c:pt>
                <c:pt idx="17">
                  <c:v>127.31</c:v>
                </c:pt>
                <c:pt idx="18">
                  <c:v>185.9</c:v>
                </c:pt>
                <c:pt idx="19">
                  <c:v>186.63</c:v>
                </c:pt>
                <c:pt idx="20">
                  <c:v>182.61</c:v>
                </c:pt>
                <c:pt idx="21">
                  <c:v>157.65</c:v>
                </c:pt>
                <c:pt idx="22">
                  <c:v>142.75</c:v>
                </c:pt>
                <c:pt idx="23">
                  <c:v>132.69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'08 JUI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'!$G$9:$G$32</c:f>
              <c:numCache>
                <c:formatCode>0.00</c:formatCode>
                <c:ptCount val="24"/>
                <c:pt idx="0">
                  <c:v>52.211502077698491</c:v>
                </c:pt>
                <c:pt idx="1">
                  <c:v>62.580224387173956</c:v>
                </c:pt>
                <c:pt idx="2">
                  <c:v>66.496460331765959</c:v>
                </c:pt>
                <c:pt idx="3">
                  <c:v>59.63720354258912</c:v>
                </c:pt>
                <c:pt idx="4">
                  <c:v>60.855614179695138</c:v>
                </c:pt>
                <c:pt idx="5">
                  <c:v>60.949035867585728</c:v>
                </c:pt>
                <c:pt idx="6">
                  <c:v>55.428752713482737</c:v>
                </c:pt>
                <c:pt idx="7">
                  <c:v>53.875989160964039</c:v>
                </c:pt>
                <c:pt idx="8">
                  <c:v>52.233055313603636</c:v>
                </c:pt>
                <c:pt idx="9">
                  <c:v>59.699070801406165</c:v>
                </c:pt>
                <c:pt idx="10">
                  <c:v>38.111467348723906</c:v>
                </c:pt>
                <c:pt idx="11">
                  <c:v>54.959959395239004</c:v>
                </c:pt>
                <c:pt idx="12">
                  <c:v>62.668954830108056</c:v>
                </c:pt>
                <c:pt idx="13">
                  <c:v>49.284749711940137</c:v>
                </c:pt>
                <c:pt idx="14">
                  <c:v>67.871217375206157</c:v>
                </c:pt>
                <c:pt idx="15">
                  <c:v>60.107717565790431</c:v>
                </c:pt>
                <c:pt idx="16">
                  <c:v>62.617414289903557</c:v>
                </c:pt>
                <c:pt idx="17">
                  <c:v>66.000083328080237</c:v>
                </c:pt>
                <c:pt idx="18">
                  <c:v>89.971262300763641</c:v>
                </c:pt>
                <c:pt idx="19">
                  <c:v>90.000796997690315</c:v>
                </c:pt>
                <c:pt idx="20">
                  <c:v>55.0923665253896</c:v>
                </c:pt>
                <c:pt idx="21">
                  <c:v>75.178330408240996</c:v>
                </c:pt>
                <c:pt idx="22">
                  <c:v>67.635955816880326</c:v>
                </c:pt>
                <c:pt idx="23">
                  <c:v>70.191806914546021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'08 JUI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'!$H$9:$H$32</c:f>
              <c:numCache>
                <c:formatCode>0.00</c:formatCode>
                <c:ptCount val="24"/>
                <c:pt idx="0">
                  <c:v>85.954216669257718</c:v>
                </c:pt>
                <c:pt idx="1">
                  <c:v>81.588415817868778</c:v>
                </c:pt>
                <c:pt idx="2">
                  <c:v>78.836207515986914</c:v>
                </c:pt>
                <c:pt idx="3">
                  <c:v>78.364974024431788</c:v>
                </c:pt>
                <c:pt idx="4">
                  <c:v>77.108083109287406</c:v>
                </c:pt>
                <c:pt idx="5">
                  <c:v>69.257190944808357</c:v>
                </c:pt>
                <c:pt idx="6">
                  <c:v>63.143919600182421</c:v>
                </c:pt>
                <c:pt idx="7">
                  <c:v>63.203942547976958</c:v>
                </c:pt>
                <c:pt idx="8">
                  <c:v>66.695899710585337</c:v>
                </c:pt>
                <c:pt idx="9">
                  <c:v>65.836691239664646</c:v>
                </c:pt>
                <c:pt idx="10">
                  <c:v>63.375094975248288</c:v>
                </c:pt>
                <c:pt idx="11">
                  <c:v>58.142889621741951</c:v>
                </c:pt>
                <c:pt idx="12">
                  <c:v>57.779408883408209</c:v>
                </c:pt>
                <c:pt idx="13">
                  <c:v>53.202861496410598</c:v>
                </c:pt>
                <c:pt idx="14">
                  <c:v>63.702299677534725</c:v>
                </c:pt>
                <c:pt idx="15">
                  <c:v>69.179442320554699</c:v>
                </c:pt>
                <c:pt idx="16">
                  <c:v>69.596297475865072</c:v>
                </c:pt>
                <c:pt idx="17">
                  <c:v>73.541305234733997</c:v>
                </c:pt>
                <c:pt idx="18">
                  <c:v>88.492861277042181</c:v>
                </c:pt>
                <c:pt idx="19">
                  <c:v>89.165589601551758</c:v>
                </c:pt>
                <c:pt idx="20">
                  <c:v>120.20676313485423</c:v>
                </c:pt>
                <c:pt idx="21">
                  <c:v>93.66574924969558</c:v>
                </c:pt>
                <c:pt idx="22">
                  <c:v>84.036331595973436</c:v>
                </c:pt>
                <c:pt idx="23">
                  <c:v>76.035526724656577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'08 JUI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'!$I$9:$I$32</c:f>
              <c:numCache>
                <c:formatCode>0.00</c:formatCode>
                <c:ptCount val="24"/>
                <c:pt idx="0">
                  <c:v>-0.14571874695619158</c:v>
                </c:pt>
                <c:pt idx="1">
                  <c:v>-5.518640205042729</c:v>
                </c:pt>
                <c:pt idx="2">
                  <c:v>-4.5726678477529017</c:v>
                </c:pt>
                <c:pt idx="3">
                  <c:v>-11.332177567020915</c:v>
                </c:pt>
                <c:pt idx="4">
                  <c:v>-12.223697288982555</c:v>
                </c:pt>
                <c:pt idx="5">
                  <c:v>-12.486226812394085</c:v>
                </c:pt>
                <c:pt idx="6">
                  <c:v>-12.742672313665159</c:v>
                </c:pt>
                <c:pt idx="7">
                  <c:v>-12.559931708941013</c:v>
                </c:pt>
                <c:pt idx="8">
                  <c:v>-12.668955024188952</c:v>
                </c:pt>
                <c:pt idx="9">
                  <c:v>-12.335762041070813</c:v>
                </c:pt>
                <c:pt idx="10">
                  <c:v>-12.986562323972185</c:v>
                </c:pt>
                <c:pt idx="11">
                  <c:v>-12.712849016980945</c:v>
                </c:pt>
                <c:pt idx="12">
                  <c:v>-12.118363713516286</c:v>
                </c:pt>
                <c:pt idx="13">
                  <c:v>-11.877611208350741</c:v>
                </c:pt>
                <c:pt idx="14">
                  <c:v>-11.243517052740897</c:v>
                </c:pt>
                <c:pt idx="15">
                  <c:v>-12.267159886345146</c:v>
                </c:pt>
                <c:pt idx="16">
                  <c:v>-12.323711765768605</c:v>
                </c:pt>
                <c:pt idx="17">
                  <c:v>-12.231388562814244</c:v>
                </c:pt>
                <c:pt idx="18">
                  <c:v>7.4358764221941751</c:v>
                </c:pt>
                <c:pt idx="19">
                  <c:v>7.4636134007579269</c:v>
                </c:pt>
                <c:pt idx="20">
                  <c:v>7.3108703397561694</c:v>
                </c:pt>
                <c:pt idx="21">
                  <c:v>-11.194079657936564</c:v>
                </c:pt>
                <c:pt idx="22">
                  <c:v>-8.9222874128537608</c:v>
                </c:pt>
                <c:pt idx="23">
                  <c:v>-13.537333639202606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'08 JUI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5.4</c:v>
                </c:pt>
                <c:pt idx="7">
                  <c:v>6</c:v>
                </c:pt>
                <c:pt idx="8">
                  <c:v>6</c:v>
                </c:pt>
                <c:pt idx="9">
                  <c:v>5.5</c:v>
                </c:pt>
                <c:pt idx="10">
                  <c:v>15.2</c:v>
                </c:pt>
                <c:pt idx="11">
                  <c:v>3.4</c:v>
                </c:pt>
                <c:pt idx="12">
                  <c:v>3.1</c:v>
                </c:pt>
                <c:pt idx="13">
                  <c:v>6</c:v>
                </c:pt>
                <c:pt idx="14">
                  <c:v>2.4</c:v>
                </c:pt>
                <c:pt idx="15">
                  <c:v>1.1000000000000001</c:v>
                </c:pt>
                <c:pt idx="16">
                  <c:v>0.3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'08 JUI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'08 JUI 23 '!$P$9:$P$32</c:f>
              <c:numCache>
                <c:formatCode>0.00</c:formatCode>
                <c:ptCount val="24"/>
                <c:pt idx="0">
                  <c:v>5.99</c:v>
                </c:pt>
                <c:pt idx="1">
                  <c:v>11.6</c:v>
                </c:pt>
                <c:pt idx="2">
                  <c:v>10.7</c:v>
                </c:pt>
                <c:pt idx="3">
                  <c:v>17.170000000000002</c:v>
                </c:pt>
                <c:pt idx="4">
                  <c:v>18.059999999999999</c:v>
                </c:pt>
                <c:pt idx="5">
                  <c:v>18.059999999999999</c:v>
                </c:pt>
                <c:pt idx="6">
                  <c:v>18.059999999999999</c:v>
                </c:pt>
                <c:pt idx="7">
                  <c:v>18.059999999999999</c:v>
                </c:pt>
                <c:pt idx="8">
                  <c:v>18.09</c:v>
                </c:pt>
                <c:pt idx="9">
                  <c:v>18.09</c:v>
                </c:pt>
                <c:pt idx="10">
                  <c:v>18.09</c:v>
                </c:pt>
                <c:pt idx="11">
                  <c:v>18.2</c:v>
                </c:pt>
                <c:pt idx="12">
                  <c:v>17.989999999999998</c:v>
                </c:pt>
                <c:pt idx="13">
                  <c:v>17.190000000000001</c:v>
                </c:pt>
                <c:pt idx="14">
                  <c:v>17.190000000000001</c:v>
                </c:pt>
                <c:pt idx="15">
                  <c:v>18.010000000000002</c:v>
                </c:pt>
                <c:pt idx="16">
                  <c:v>18.13</c:v>
                </c:pt>
                <c:pt idx="17">
                  <c:v>18.13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18.25</c:v>
                </c:pt>
                <c:pt idx="22">
                  <c:v>15.3</c:v>
                </c:pt>
                <c:pt idx="23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'08 JUI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'08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'08 JUI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'08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'08 JUI 23 '!$AJ$9:$AJ$32</c:f>
              <c:numCache>
                <c:formatCode>0.00</c:formatCode>
                <c:ptCount val="24"/>
                <c:pt idx="0">
                  <c:v>52.211502077698491</c:v>
                </c:pt>
                <c:pt idx="1">
                  <c:v>62.580224387173956</c:v>
                </c:pt>
                <c:pt idx="2">
                  <c:v>66.496460331765959</c:v>
                </c:pt>
                <c:pt idx="3">
                  <c:v>59.63720354258912</c:v>
                </c:pt>
                <c:pt idx="4">
                  <c:v>60.855614179695138</c:v>
                </c:pt>
                <c:pt idx="5">
                  <c:v>61.749035867585725</c:v>
                </c:pt>
                <c:pt idx="6">
                  <c:v>60.828752713482736</c:v>
                </c:pt>
                <c:pt idx="7">
                  <c:v>59.875989160964039</c:v>
                </c:pt>
                <c:pt idx="8">
                  <c:v>58.233055313603636</c:v>
                </c:pt>
                <c:pt idx="9">
                  <c:v>65.199070801406165</c:v>
                </c:pt>
                <c:pt idx="10">
                  <c:v>53.311467348723909</c:v>
                </c:pt>
                <c:pt idx="11">
                  <c:v>58.359959395239002</c:v>
                </c:pt>
                <c:pt idx="12">
                  <c:v>65.768954830108058</c:v>
                </c:pt>
                <c:pt idx="13">
                  <c:v>55.284749711940137</c:v>
                </c:pt>
                <c:pt idx="14">
                  <c:v>70.271217375206163</c:v>
                </c:pt>
                <c:pt idx="15">
                  <c:v>61.207717565790432</c:v>
                </c:pt>
                <c:pt idx="16">
                  <c:v>62.917414289903554</c:v>
                </c:pt>
                <c:pt idx="17">
                  <c:v>66.000083328080237</c:v>
                </c:pt>
                <c:pt idx="18">
                  <c:v>89.971262300763641</c:v>
                </c:pt>
                <c:pt idx="19">
                  <c:v>90.000796997690315</c:v>
                </c:pt>
                <c:pt idx="20">
                  <c:v>55.0923665253896</c:v>
                </c:pt>
                <c:pt idx="21">
                  <c:v>75.178330408240996</c:v>
                </c:pt>
                <c:pt idx="22">
                  <c:v>67.635955816880326</c:v>
                </c:pt>
                <c:pt idx="23">
                  <c:v>70.191806914546021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'08 JUI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'08 JUI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'08 JUI 23 '!$AL$9:$AL$32</c:f>
              <c:numCache>
                <c:formatCode>0.00</c:formatCode>
                <c:ptCount val="24"/>
                <c:pt idx="0">
                  <c:v>85.954216669257718</c:v>
                </c:pt>
                <c:pt idx="1">
                  <c:v>81.588415817868778</c:v>
                </c:pt>
                <c:pt idx="2">
                  <c:v>78.836207515986914</c:v>
                </c:pt>
                <c:pt idx="3">
                  <c:v>78.364974024431788</c:v>
                </c:pt>
                <c:pt idx="4">
                  <c:v>77.108083109287406</c:v>
                </c:pt>
                <c:pt idx="5">
                  <c:v>69.56719094480836</c:v>
                </c:pt>
                <c:pt idx="6">
                  <c:v>63.993919600182423</c:v>
                </c:pt>
                <c:pt idx="7">
                  <c:v>69.573942547976955</c:v>
                </c:pt>
                <c:pt idx="8">
                  <c:v>69.215899710585333</c:v>
                </c:pt>
                <c:pt idx="9">
                  <c:v>70.68669123966464</c:v>
                </c:pt>
                <c:pt idx="10">
                  <c:v>66.095094975248287</c:v>
                </c:pt>
                <c:pt idx="11">
                  <c:v>70.762889621741948</c:v>
                </c:pt>
                <c:pt idx="12">
                  <c:v>73.089408883408211</c:v>
                </c:pt>
                <c:pt idx="13">
                  <c:v>69.412861496410599</c:v>
                </c:pt>
                <c:pt idx="14">
                  <c:v>70.482299677534726</c:v>
                </c:pt>
                <c:pt idx="15">
                  <c:v>74.389442320554693</c:v>
                </c:pt>
                <c:pt idx="16">
                  <c:v>74.286297475865069</c:v>
                </c:pt>
                <c:pt idx="17">
                  <c:v>73.541305234733997</c:v>
                </c:pt>
                <c:pt idx="18">
                  <c:v>88.492861277042181</c:v>
                </c:pt>
                <c:pt idx="19">
                  <c:v>89.165589601551758</c:v>
                </c:pt>
                <c:pt idx="20">
                  <c:v>120.20676313485423</c:v>
                </c:pt>
                <c:pt idx="21">
                  <c:v>93.66574924969558</c:v>
                </c:pt>
                <c:pt idx="22">
                  <c:v>84.036331595973436</c:v>
                </c:pt>
                <c:pt idx="23">
                  <c:v>76.035526724656577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1" zoomScale="85" zoomScaleNormal="85" zoomScaleSheetLayoutView="85" workbookViewId="0">
      <selection activeCell="BA46" sqref="BA4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1" t="s">
        <v>102</v>
      </c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</row>
    <row r="2" spans="1:54" ht="20.25" x14ac:dyDescent="0.25">
      <c r="A2" s="142">
        <v>45115</v>
      </c>
      <c r="B2" s="142"/>
      <c r="C2" s="142"/>
      <c r="D2" s="142"/>
      <c r="E2" s="142"/>
      <c r="F2" s="142"/>
      <c r="G2" s="142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3" t="s">
        <v>0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72" t="s">
        <v>90</v>
      </c>
      <c r="AG4" s="173"/>
      <c r="AH4" s="173"/>
      <c r="AI4" s="173"/>
      <c r="AJ4" s="148" t="s">
        <v>103</v>
      </c>
      <c r="AK4" s="149"/>
      <c r="AL4" s="148" t="s">
        <v>104</v>
      </c>
      <c r="AM4" s="149"/>
      <c r="AN4" s="135" t="s">
        <v>68</v>
      </c>
      <c r="AO4" s="136"/>
      <c r="AP4" s="136"/>
      <c r="AQ4" s="136"/>
      <c r="AR4" s="136"/>
      <c r="AS4" s="137"/>
    </row>
    <row r="5" spans="1:54" ht="15.75" customHeight="1" thickBot="1" x14ac:dyDescent="0.3">
      <c r="B5" s="145"/>
      <c r="C5" s="146"/>
      <c r="D5" s="146"/>
      <c r="E5" s="146"/>
      <c r="F5" s="146"/>
      <c r="G5" s="146"/>
      <c r="H5" s="146"/>
      <c r="I5" s="146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74"/>
      <c r="AG5" s="175"/>
      <c r="AH5" s="175"/>
      <c r="AI5" s="175"/>
      <c r="AJ5" s="150"/>
      <c r="AK5" s="151"/>
      <c r="AL5" s="150"/>
      <c r="AM5" s="151"/>
      <c r="AN5" s="138"/>
      <c r="AO5" s="139"/>
      <c r="AP5" s="139"/>
      <c r="AQ5" s="139"/>
      <c r="AR5" s="139"/>
      <c r="AS5" s="140"/>
    </row>
    <row r="6" spans="1:54" ht="18.75" customHeight="1" thickBot="1" x14ac:dyDescent="0.3">
      <c r="B6" s="163" t="s">
        <v>1</v>
      </c>
      <c r="C6" s="164"/>
      <c r="D6" s="164"/>
      <c r="E6" s="164"/>
      <c r="F6" s="164"/>
      <c r="G6" s="164"/>
      <c r="H6" s="164"/>
      <c r="I6" s="165"/>
      <c r="J6" s="163" t="s">
        <v>73</v>
      </c>
      <c r="K6" s="166"/>
      <c r="L6" s="164"/>
      <c r="M6" s="164"/>
      <c r="N6" s="164"/>
      <c r="O6" s="164"/>
      <c r="P6" s="165"/>
      <c r="Q6" s="167"/>
      <c r="R6" s="157" t="s">
        <v>91</v>
      </c>
      <c r="S6" s="158"/>
      <c r="T6" s="158"/>
      <c r="U6" s="158"/>
      <c r="V6" s="158"/>
      <c r="W6" s="158"/>
      <c r="X6" s="158"/>
      <c r="Y6" s="158"/>
      <c r="Z6" s="157" t="s">
        <v>92</v>
      </c>
      <c r="AA6" s="158"/>
      <c r="AB6" s="158"/>
      <c r="AC6" s="158"/>
      <c r="AD6" s="158"/>
      <c r="AE6" s="158"/>
      <c r="AF6" s="159" t="s">
        <v>14</v>
      </c>
      <c r="AG6" s="160"/>
      <c r="AH6" s="168" t="s">
        <v>11</v>
      </c>
      <c r="AI6" s="169"/>
      <c r="AJ6" s="150"/>
      <c r="AK6" s="151"/>
      <c r="AL6" s="150"/>
      <c r="AM6" s="151"/>
      <c r="AN6" s="138"/>
      <c r="AO6" s="139"/>
      <c r="AP6" s="139"/>
      <c r="AQ6" s="139"/>
      <c r="AR6" s="139"/>
      <c r="AS6" s="140"/>
    </row>
    <row r="7" spans="1:54" ht="36.75" customHeight="1" thickBot="1" x14ac:dyDescent="0.3">
      <c r="B7" s="204" t="s">
        <v>12</v>
      </c>
      <c r="C7" s="205"/>
      <c r="D7" s="205"/>
      <c r="E7" s="206"/>
      <c r="F7" s="205" t="s">
        <v>13</v>
      </c>
      <c r="G7" s="205"/>
      <c r="H7" s="205"/>
      <c r="I7" s="207"/>
      <c r="J7" s="179" t="s">
        <v>7</v>
      </c>
      <c r="K7" s="155"/>
      <c r="L7" s="154" t="s">
        <v>8</v>
      </c>
      <c r="M7" s="155"/>
      <c r="N7" s="154" t="s">
        <v>9</v>
      </c>
      <c r="O7" s="155"/>
      <c r="P7" s="154" t="s">
        <v>10</v>
      </c>
      <c r="Q7" s="156"/>
      <c r="R7" s="179" t="s">
        <v>4</v>
      </c>
      <c r="S7" s="180"/>
      <c r="T7" s="180"/>
      <c r="U7" s="180"/>
      <c r="V7" s="180"/>
      <c r="W7" s="180"/>
      <c r="X7" s="154" t="s">
        <v>89</v>
      </c>
      <c r="Y7" s="156"/>
      <c r="Z7" s="179" t="s">
        <v>3</v>
      </c>
      <c r="AA7" s="180"/>
      <c r="AB7" s="180"/>
      <c r="AC7" s="155"/>
      <c r="AD7" s="208" t="s">
        <v>89</v>
      </c>
      <c r="AE7" s="208"/>
      <c r="AF7" s="161"/>
      <c r="AG7" s="162"/>
      <c r="AH7" s="170"/>
      <c r="AI7" s="171"/>
      <c r="AJ7" s="152"/>
      <c r="AK7" s="153"/>
      <c r="AL7" s="152"/>
      <c r="AM7" s="153"/>
      <c r="AN7" s="138"/>
      <c r="AO7" s="139"/>
      <c r="AP7" s="139"/>
      <c r="AQ7" s="139"/>
      <c r="AR7" s="139"/>
      <c r="AS7" s="140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5"/>
      <c r="AO8" s="126"/>
      <c r="AP8" s="126"/>
      <c r="AQ8" s="126"/>
      <c r="AR8" s="126"/>
      <c r="AS8" s="119"/>
    </row>
    <row r="9" spans="1:54" ht="15.75" x14ac:dyDescent="0.25">
      <c r="A9" s="25">
        <v>1</v>
      </c>
      <c r="B9" s="74">
        <v>101.46</v>
      </c>
      <c r="C9" s="51">
        <f t="shared" ref="C9:C32" si="0">AK9-AE9</f>
        <v>13.439956225785906</v>
      </c>
      <c r="D9" s="52">
        <f t="shared" ref="D9:D32" si="1">AM9-Y9</f>
        <v>80.588792146068101</v>
      </c>
      <c r="E9" s="59">
        <f t="shared" ref="E9:E32" si="2">(AG9+AI9)-Q9</f>
        <v>7.431251628145958</v>
      </c>
      <c r="F9" s="76">
        <v>138.02000000000001</v>
      </c>
      <c r="G9" s="52">
        <f t="shared" ref="G9:G32" si="3">AJ9-AD9</f>
        <v>52.211502077698491</v>
      </c>
      <c r="H9" s="52">
        <f t="shared" ref="H9:H32" si="4">AL9-X9</f>
        <v>85.954216669257718</v>
      </c>
      <c r="I9" s="53">
        <f t="shared" ref="I9:I32" si="5">(AH9+AF9)-P9</f>
        <v>-0.14571874695619158</v>
      </c>
      <c r="J9" s="58">
        <v>5.99</v>
      </c>
      <c r="K9" s="84">
        <v>0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5.99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51.15</v>
      </c>
      <c r="V9" s="68">
        <v>0</v>
      </c>
      <c r="W9" s="90">
        <v>0</v>
      </c>
      <c r="X9" s="94">
        <f>R9+T9+V9</f>
        <v>0</v>
      </c>
      <c r="Y9" s="95">
        <f>S9+U9+W9</f>
        <v>51.15</v>
      </c>
      <c r="Z9" s="91">
        <v>0</v>
      </c>
      <c r="AA9" s="84">
        <v>0</v>
      </c>
      <c r="AB9" s="84">
        <v>0</v>
      </c>
      <c r="AC9" s="84">
        <v>106.41</v>
      </c>
      <c r="AD9" s="96">
        <f>Z9+AB9</f>
        <v>0</v>
      </c>
      <c r="AE9" s="52">
        <f>AA9+AC9</f>
        <v>106.41</v>
      </c>
      <c r="AF9" s="115">
        <v>0.38555672043010747</v>
      </c>
      <c r="AG9" s="116">
        <v>0.1837087365591398</v>
      </c>
      <c r="AH9" s="54">
        <f t="shared" ref="AH9:AH32" si="6">(F9+P9+X9+AD9)-(AJ9+AL9+AF9)</f>
        <v>5.4587245326137008</v>
      </c>
      <c r="AI9" s="63">
        <f t="shared" ref="AI9:AI32" si="7">(B9+Q9+Y9+AE9)-(AM9+AK9+AG9)</f>
        <v>7.2475428915868179</v>
      </c>
      <c r="AJ9" s="64">
        <v>52.211502077698491</v>
      </c>
      <c r="AK9" s="61">
        <v>119.8499562257859</v>
      </c>
      <c r="AL9" s="66">
        <v>85.954216669257718</v>
      </c>
      <c r="AM9" s="61">
        <v>131.73879214606811</v>
      </c>
      <c r="AS9" s="120"/>
      <c r="BA9" s="42"/>
      <c r="BB9" s="42"/>
    </row>
    <row r="10" spans="1:54" ht="15.75" x14ac:dyDescent="0.25">
      <c r="A10" s="25">
        <v>2</v>
      </c>
      <c r="B10" s="69">
        <v>86.58</v>
      </c>
      <c r="C10" s="51">
        <f t="shared" si="0"/>
        <v>9.6929327703067827</v>
      </c>
      <c r="D10" s="52">
        <f t="shared" si="1"/>
        <v>69.998725338639829</v>
      </c>
      <c r="E10" s="59">
        <f t="shared" si="2"/>
        <v>6.8883418910533862</v>
      </c>
      <c r="F10" s="68">
        <v>138.65</v>
      </c>
      <c r="G10" s="52">
        <f t="shared" si="3"/>
        <v>62.580224387173956</v>
      </c>
      <c r="H10" s="52">
        <f t="shared" si="4"/>
        <v>81.588415817868778</v>
      </c>
      <c r="I10" s="53">
        <f t="shared" si="5"/>
        <v>-5.518640205042729</v>
      </c>
      <c r="J10" s="58">
        <v>11.6</v>
      </c>
      <c r="K10" s="81">
        <v>0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11.6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46.95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46.95</v>
      </c>
      <c r="Z10" s="91">
        <v>0</v>
      </c>
      <c r="AA10" s="84">
        <v>0</v>
      </c>
      <c r="AB10" s="84">
        <v>0</v>
      </c>
      <c r="AC10" s="84">
        <v>106.1</v>
      </c>
      <c r="AD10" s="96">
        <f t="shared" ref="AD10:AD32" si="12">Z10+AB10</f>
        <v>0</v>
      </c>
      <c r="AE10" s="52">
        <f t="shared" ref="AE10:AE32" si="13">AA10+AC10</f>
        <v>106.1</v>
      </c>
      <c r="AF10" s="117">
        <v>0.38555672043010747</v>
      </c>
      <c r="AG10" s="116">
        <v>0.1837087365591398</v>
      </c>
      <c r="AH10" s="54">
        <f t="shared" si="6"/>
        <v>5.6958030745271628</v>
      </c>
      <c r="AI10" s="63">
        <f t="shared" si="7"/>
        <v>6.7046331544942461</v>
      </c>
      <c r="AJ10" s="64">
        <v>62.580224387173956</v>
      </c>
      <c r="AK10" s="61">
        <v>115.79293277030678</v>
      </c>
      <c r="AL10" s="66">
        <v>81.588415817868778</v>
      </c>
      <c r="AM10" s="61">
        <v>116.94872533863983</v>
      </c>
      <c r="AS10" s="120"/>
      <c r="BA10" s="42"/>
      <c r="BB10" s="42"/>
    </row>
    <row r="11" spans="1:54" ht="15" customHeight="1" x14ac:dyDescent="0.25">
      <c r="A11" s="25">
        <v>3</v>
      </c>
      <c r="B11" s="69">
        <v>83.46</v>
      </c>
      <c r="C11" s="51">
        <f t="shared" si="0"/>
        <v>5.2033594819566247</v>
      </c>
      <c r="D11" s="52">
        <f t="shared" si="1"/>
        <v>71.538535057688506</v>
      </c>
      <c r="E11" s="59">
        <f t="shared" si="2"/>
        <v>6.7181054603548773</v>
      </c>
      <c r="F11" s="68">
        <v>140.76</v>
      </c>
      <c r="G11" s="52">
        <f t="shared" si="3"/>
        <v>66.496460331765959</v>
      </c>
      <c r="H11" s="52">
        <f t="shared" si="4"/>
        <v>78.836207515986914</v>
      </c>
      <c r="I11" s="53">
        <f t="shared" si="5"/>
        <v>-4.5726678477529017</v>
      </c>
      <c r="J11" s="58">
        <v>10.7</v>
      </c>
      <c r="K11" s="81">
        <v>0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10.7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44.66</v>
      </c>
      <c r="V11" s="84">
        <v>0</v>
      </c>
      <c r="W11" s="84">
        <v>0</v>
      </c>
      <c r="X11" s="94">
        <f t="shared" si="10"/>
        <v>0</v>
      </c>
      <c r="Y11" s="95">
        <f t="shared" si="11"/>
        <v>44.66</v>
      </c>
      <c r="Z11" s="91">
        <v>0</v>
      </c>
      <c r="AA11" s="84">
        <v>0</v>
      </c>
      <c r="AB11" s="84">
        <v>0</v>
      </c>
      <c r="AC11" s="84">
        <v>105.43</v>
      </c>
      <c r="AD11" s="96">
        <f t="shared" si="12"/>
        <v>0</v>
      </c>
      <c r="AE11" s="52">
        <f t="shared" si="13"/>
        <v>105.43</v>
      </c>
      <c r="AF11" s="117">
        <v>0.38555672043010747</v>
      </c>
      <c r="AG11" s="116">
        <v>0.1837087365591398</v>
      </c>
      <c r="AH11" s="54">
        <f t="shared" si="6"/>
        <v>5.7417754318169898</v>
      </c>
      <c r="AI11" s="63">
        <f t="shared" si="7"/>
        <v>6.5343967237957372</v>
      </c>
      <c r="AJ11" s="64">
        <v>66.496460331765959</v>
      </c>
      <c r="AK11" s="61">
        <v>110.63335948195663</v>
      </c>
      <c r="AL11" s="66">
        <v>78.836207515986914</v>
      </c>
      <c r="AM11" s="61">
        <v>116.1985350576885</v>
      </c>
      <c r="AS11" s="120"/>
      <c r="BA11" s="42"/>
      <c r="BB11" s="42"/>
    </row>
    <row r="12" spans="1:54" ht="15" customHeight="1" x14ac:dyDescent="0.25">
      <c r="A12" s="25">
        <v>4</v>
      </c>
      <c r="B12" s="69">
        <v>85.96</v>
      </c>
      <c r="C12" s="51">
        <f t="shared" si="0"/>
        <v>0.75215111731068873</v>
      </c>
      <c r="D12" s="52">
        <f t="shared" si="1"/>
        <v>78.389505546169957</v>
      </c>
      <c r="E12" s="59">
        <f t="shared" si="2"/>
        <v>6.818343336519348</v>
      </c>
      <c r="F12" s="68">
        <v>126.67</v>
      </c>
      <c r="G12" s="52">
        <f t="shared" si="3"/>
        <v>59.63720354258912</v>
      </c>
      <c r="H12" s="52">
        <f t="shared" si="4"/>
        <v>78.364974024431788</v>
      </c>
      <c r="I12" s="53">
        <f t="shared" si="5"/>
        <v>-11.332177567020915</v>
      </c>
      <c r="J12" s="58">
        <v>17.170000000000002</v>
      </c>
      <c r="K12" s="81">
        <v>0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17.170000000000002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44.58</v>
      </c>
      <c r="V12" s="84">
        <v>0</v>
      </c>
      <c r="W12" s="84">
        <v>0</v>
      </c>
      <c r="X12" s="94">
        <f t="shared" si="10"/>
        <v>0</v>
      </c>
      <c r="Y12" s="95">
        <f t="shared" si="11"/>
        <v>44.58</v>
      </c>
      <c r="Z12" s="91">
        <v>0</v>
      </c>
      <c r="AA12" s="84">
        <v>0</v>
      </c>
      <c r="AB12" s="84">
        <v>0</v>
      </c>
      <c r="AC12" s="84">
        <v>106.59</v>
      </c>
      <c r="AD12" s="96">
        <f t="shared" si="12"/>
        <v>0</v>
      </c>
      <c r="AE12" s="52">
        <f t="shared" si="13"/>
        <v>106.59</v>
      </c>
      <c r="AF12" s="117">
        <v>0.38555672043010747</v>
      </c>
      <c r="AG12" s="116">
        <v>0.1837087365591398</v>
      </c>
      <c r="AH12" s="54">
        <f t="shared" si="6"/>
        <v>5.4522657125489786</v>
      </c>
      <c r="AI12" s="63">
        <f t="shared" si="7"/>
        <v>6.6346345999602079</v>
      </c>
      <c r="AJ12" s="64">
        <v>59.63720354258912</v>
      </c>
      <c r="AK12" s="61">
        <v>107.34215111731069</v>
      </c>
      <c r="AL12" s="66">
        <v>78.364974024431788</v>
      </c>
      <c r="AM12" s="61">
        <v>122.96950554616996</v>
      </c>
      <c r="AS12" s="120"/>
      <c r="BA12" s="42"/>
      <c r="BB12" s="42"/>
    </row>
    <row r="13" spans="1:54" ht="15.75" x14ac:dyDescent="0.25">
      <c r="A13" s="25">
        <v>5</v>
      </c>
      <c r="B13" s="69">
        <v>87.5</v>
      </c>
      <c r="C13" s="51">
        <f t="shared" si="0"/>
        <v>1.4301000219384292</v>
      </c>
      <c r="D13" s="52">
        <f t="shared" si="1"/>
        <v>79.236716950523089</v>
      </c>
      <c r="E13" s="59">
        <f t="shared" si="2"/>
        <v>6.8331830275384675</v>
      </c>
      <c r="F13" s="68">
        <v>125.74</v>
      </c>
      <c r="G13" s="52">
        <f t="shared" si="3"/>
        <v>60.855614179695138</v>
      </c>
      <c r="H13" s="52">
        <f t="shared" si="4"/>
        <v>77.108083109287406</v>
      </c>
      <c r="I13" s="53">
        <f t="shared" si="5"/>
        <v>-12.223697288982555</v>
      </c>
      <c r="J13" s="58">
        <v>18.059999999999999</v>
      </c>
      <c r="K13" s="81">
        <v>0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18.059999999999999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44.51</v>
      </c>
      <c r="V13" s="84">
        <v>0</v>
      </c>
      <c r="W13" s="84">
        <v>0</v>
      </c>
      <c r="X13" s="94">
        <f t="shared" si="10"/>
        <v>0</v>
      </c>
      <c r="Y13" s="95">
        <f t="shared" si="11"/>
        <v>44.51</v>
      </c>
      <c r="Z13" s="91">
        <v>0</v>
      </c>
      <c r="AA13" s="84">
        <v>0</v>
      </c>
      <c r="AB13" s="84">
        <v>0</v>
      </c>
      <c r="AC13" s="84">
        <v>105.65</v>
      </c>
      <c r="AD13" s="96">
        <f t="shared" si="12"/>
        <v>0</v>
      </c>
      <c r="AE13" s="52">
        <f t="shared" si="13"/>
        <v>105.65</v>
      </c>
      <c r="AF13" s="117">
        <v>0.38555672043010747</v>
      </c>
      <c r="AG13" s="116">
        <v>0.1837087365591398</v>
      </c>
      <c r="AH13" s="54">
        <f t="shared" si="6"/>
        <v>5.4507459905873361</v>
      </c>
      <c r="AI13" s="63">
        <f t="shared" si="7"/>
        <v>6.6494742909793274</v>
      </c>
      <c r="AJ13" s="64">
        <v>60.855614179695138</v>
      </c>
      <c r="AK13" s="61">
        <v>107.08010002193843</v>
      </c>
      <c r="AL13" s="66">
        <v>77.108083109287406</v>
      </c>
      <c r="AM13" s="61">
        <v>123.74671695052309</v>
      </c>
      <c r="AS13" s="120"/>
      <c r="BA13" s="42"/>
      <c r="BB13" s="42"/>
    </row>
    <row r="14" spans="1:54" ht="15.75" customHeight="1" x14ac:dyDescent="0.25">
      <c r="A14" s="25">
        <v>6</v>
      </c>
      <c r="B14" s="69">
        <v>78.400000000000006</v>
      </c>
      <c r="C14" s="51">
        <f t="shared" si="0"/>
        <v>0.96121807608123788</v>
      </c>
      <c r="D14" s="52">
        <f t="shared" si="1"/>
        <v>70.907432327672026</v>
      </c>
      <c r="E14" s="59">
        <f t="shared" si="2"/>
        <v>6.5313495962467414</v>
      </c>
      <c r="F14" s="68">
        <v>117.72</v>
      </c>
      <c r="G14" s="52">
        <f t="shared" si="3"/>
        <v>60.949035867585728</v>
      </c>
      <c r="H14" s="52">
        <f t="shared" si="4"/>
        <v>69.257190944808357</v>
      </c>
      <c r="I14" s="53">
        <f t="shared" si="5"/>
        <v>-12.486226812394085</v>
      </c>
      <c r="J14" s="58">
        <v>18.059999999999999</v>
      </c>
      <c r="K14" s="81">
        <v>0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18.059999999999999</v>
      </c>
      <c r="Q14" s="82">
        <f t="shared" si="9"/>
        <v>0</v>
      </c>
      <c r="R14" s="91">
        <v>0.31</v>
      </c>
      <c r="S14" s="84">
        <v>0</v>
      </c>
      <c r="T14" s="84">
        <v>0</v>
      </c>
      <c r="U14" s="84">
        <v>44.56</v>
      </c>
      <c r="V14" s="84">
        <v>0</v>
      </c>
      <c r="W14" s="84">
        <v>0</v>
      </c>
      <c r="X14" s="94">
        <f t="shared" si="10"/>
        <v>0.31</v>
      </c>
      <c r="Y14" s="95">
        <f t="shared" si="11"/>
        <v>44.56</v>
      </c>
      <c r="Z14" s="91">
        <v>0.8</v>
      </c>
      <c r="AA14" s="84">
        <v>0</v>
      </c>
      <c r="AB14" s="84">
        <v>0</v>
      </c>
      <c r="AC14" s="84">
        <v>103.92</v>
      </c>
      <c r="AD14" s="96">
        <f t="shared" si="12"/>
        <v>0.8</v>
      </c>
      <c r="AE14" s="52">
        <f t="shared" si="13"/>
        <v>103.92</v>
      </c>
      <c r="AF14" s="117">
        <v>0.38555672043010747</v>
      </c>
      <c r="AG14" s="116">
        <v>0.1837087365591398</v>
      </c>
      <c r="AH14" s="54">
        <f t="shared" si="6"/>
        <v>5.1882164671758062</v>
      </c>
      <c r="AI14" s="63">
        <f t="shared" si="7"/>
        <v>6.3476408596876013</v>
      </c>
      <c r="AJ14" s="64">
        <v>61.749035867585725</v>
      </c>
      <c r="AK14" s="61">
        <v>104.88121807608124</v>
      </c>
      <c r="AL14" s="66">
        <v>69.56719094480836</v>
      </c>
      <c r="AM14" s="61">
        <v>115.46743232767203</v>
      </c>
      <c r="AS14" s="120"/>
      <c r="BA14" s="42"/>
      <c r="BB14" s="42"/>
    </row>
    <row r="15" spans="1:54" ht="15.75" x14ac:dyDescent="0.25">
      <c r="A15" s="25">
        <v>7</v>
      </c>
      <c r="B15" s="69">
        <v>88.75</v>
      </c>
      <c r="C15" s="51">
        <f t="shared" si="0"/>
        <v>12.028723086411162</v>
      </c>
      <c r="D15" s="52">
        <f t="shared" si="1"/>
        <v>70.25432583416287</v>
      </c>
      <c r="E15" s="59">
        <f t="shared" si="2"/>
        <v>6.4669510794259679</v>
      </c>
      <c r="F15" s="68">
        <v>105.83</v>
      </c>
      <c r="G15" s="52">
        <f t="shared" si="3"/>
        <v>55.428752713482737</v>
      </c>
      <c r="H15" s="52">
        <f t="shared" si="4"/>
        <v>63.143919600182421</v>
      </c>
      <c r="I15" s="53">
        <f t="shared" si="5"/>
        <v>-12.742672313665159</v>
      </c>
      <c r="J15" s="58">
        <v>18.059999999999999</v>
      </c>
      <c r="K15" s="81">
        <v>0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18.059999999999999</v>
      </c>
      <c r="Q15" s="82">
        <f t="shared" si="9"/>
        <v>0</v>
      </c>
      <c r="R15" s="91">
        <v>0.85000000000000009</v>
      </c>
      <c r="S15" s="84">
        <v>0</v>
      </c>
      <c r="T15" s="84">
        <v>0</v>
      </c>
      <c r="U15" s="84">
        <v>44.61</v>
      </c>
      <c r="V15" s="84">
        <v>0</v>
      </c>
      <c r="W15" s="84">
        <v>0</v>
      </c>
      <c r="X15" s="94">
        <f t="shared" si="10"/>
        <v>0.85000000000000009</v>
      </c>
      <c r="Y15" s="95">
        <f t="shared" si="11"/>
        <v>44.61</v>
      </c>
      <c r="Z15" s="91">
        <v>5.4</v>
      </c>
      <c r="AA15" s="84">
        <v>0</v>
      </c>
      <c r="AB15" s="84">
        <v>0</v>
      </c>
      <c r="AC15" s="84">
        <v>91.22</v>
      </c>
      <c r="AD15" s="96">
        <f t="shared" si="12"/>
        <v>5.4</v>
      </c>
      <c r="AE15" s="52">
        <f t="shared" si="13"/>
        <v>91.22</v>
      </c>
      <c r="AF15" s="117">
        <v>0.38555672043010747</v>
      </c>
      <c r="AG15" s="116">
        <v>0.1837087365591398</v>
      </c>
      <c r="AH15" s="54">
        <f t="shared" si="6"/>
        <v>4.9317709659047324</v>
      </c>
      <c r="AI15" s="63">
        <f t="shared" si="7"/>
        <v>6.2832423428668278</v>
      </c>
      <c r="AJ15" s="64">
        <v>60.828752713482736</v>
      </c>
      <c r="AK15" s="61">
        <v>103.24872308641116</v>
      </c>
      <c r="AL15" s="66">
        <v>63.993919600182423</v>
      </c>
      <c r="AM15" s="61">
        <v>114.86432583416287</v>
      </c>
      <c r="AS15" s="120"/>
      <c r="BA15" s="42"/>
      <c r="BB15" s="42"/>
    </row>
    <row r="16" spans="1:54" ht="15.75" x14ac:dyDescent="0.25">
      <c r="A16" s="25">
        <v>8</v>
      </c>
      <c r="B16" s="69">
        <v>99.23</v>
      </c>
      <c r="C16" s="51">
        <f t="shared" si="0"/>
        <v>12.052586885404509</v>
      </c>
      <c r="D16" s="52">
        <f t="shared" si="1"/>
        <v>80.393789049748989</v>
      </c>
      <c r="E16" s="59">
        <f t="shared" si="2"/>
        <v>6.7836240648465207</v>
      </c>
      <c r="F16" s="68">
        <v>104.52</v>
      </c>
      <c r="G16" s="52">
        <f t="shared" si="3"/>
        <v>53.875989160964039</v>
      </c>
      <c r="H16" s="52">
        <f t="shared" si="4"/>
        <v>63.203942547976958</v>
      </c>
      <c r="I16" s="53">
        <f t="shared" si="5"/>
        <v>-12.559931708941013</v>
      </c>
      <c r="J16" s="58">
        <v>18.059999999999999</v>
      </c>
      <c r="K16" s="81">
        <v>0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18.059999999999999</v>
      </c>
      <c r="Q16" s="82">
        <f t="shared" si="9"/>
        <v>0</v>
      </c>
      <c r="R16" s="91">
        <v>6.37</v>
      </c>
      <c r="S16" s="84">
        <v>0</v>
      </c>
      <c r="T16" s="84">
        <v>0</v>
      </c>
      <c r="U16" s="84">
        <v>44.44</v>
      </c>
      <c r="V16" s="84">
        <v>0</v>
      </c>
      <c r="W16" s="84">
        <v>0</v>
      </c>
      <c r="X16" s="94">
        <f t="shared" si="10"/>
        <v>6.37</v>
      </c>
      <c r="Y16" s="95">
        <f t="shared" si="11"/>
        <v>44.44</v>
      </c>
      <c r="Z16" s="91">
        <v>6</v>
      </c>
      <c r="AA16" s="84">
        <v>0</v>
      </c>
      <c r="AB16" s="84">
        <v>0</v>
      </c>
      <c r="AC16" s="84">
        <v>92.22</v>
      </c>
      <c r="AD16" s="96">
        <f t="shared" si="12"/>
        <v>6</v>
      </c>
      <c r="AE16" s="52">
        <f t="shared" si="13"/>
        <v>92.22</v>
      </c>
      <c r="AF16" s="117">
        <v>0.38555672043010747</v>
      </c>
      <c r="AG16" s="116">
        <v>0.1837087365591398</v>
      </c>
      <c r="AH16" s="54">
        <f t="shared" si="6"/>
        <v>5.1145115706288777</v>
      </c>
      <c r="AI16" s="63">
        <f t="shared" si="7"/>
        <v>6.5999153282873806</v>
      </c>
      <c r="AJ16" s="64">
        <v>59.875989160964039</v>
      </c>
      <c r="AK16" s="61">
        <v>104.27258688540451</v>
      </c>
      <c r="AL16" s="66">
        <v>69.573942547976955</v>
      </c>
      <c r="AM16" s="61">
        <v>124.83378904974899</v>
      </c>
      <c r="AS16" s="120"/>
      <c r="BA16" s="42"/>
      <c r="BB16" s="42"/>
    </row>
    <row r="17" spans="1:54" ht="15.75" x14ac:dyDescent="0.25">
      <c r="A17" s="25">
        <v>9</v>
      </c>
      <c r="B17" s="69">
        <v>104.12</v>
      </c>
      <c r="C17" s="51">
        <f t="shared" si="0"/>
        <v>20.576696992258931</v>
      </c>
      <c r="D17" s="52">
        <f t="shared" si="1"/>
        <v>76.513563946364727</v>
      </c>
      <c r="E17" s="59">
        <f t="shared" si="2"/>
        <v>7.0297390613763469</v>
      </c>
      <c r="F17" s="68">
        <v>106.26</v>
      </c>
      <c r="G17" s="52">
        <f t="shared" si="3"/>
        <v>52.233055313603636</v>
      </c>
      <c r="H17" s="52">
        <f t="shared" si="4"/>
        <v>66.695899710585337</v>
      </c>
      <c r="I17" s="53">
        <f t="shared" si="5"/>
        <v>-12.668955024188952</v>
      </c>
      <c r="J17" s="58">
        <v>18.09</v>
      </c>
      <c r="K17" s="81">
        <v>0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18.09</v>
      </c>
      <c r="Q17" s="82">
        <f t="shared" si="9"/>
        <v>0</v>
      </c>
      <c r="R17" s="91">
        <v>2.5199999999999996</v>
      </c>
      <c r="S17" s="84">
        <v>0</v>
      </c>
      <c r="T17" s="84">
        <v>0</v>
      </c>
      <c r="U17" s="84">
        <v>50.14</v>
      </c>
      <c r="V17" s="84">
        <v>0</v>
      </c>
      <c r="W17" s="84">
        <v>0</v>
      </c>
      <c r="X17" s="94">
        <f t="shared" si="10"/>
        <v>2.5199999999999996</v>
      </c>
      <c r="Y17" s="95">
        <f t="shared" si="11"/>
        <v>50.14</v>
      </c>
      <c r="Z17" s="91">
        <v>6</v>
      </c>
      <c r="AA17" s="84">
        <v>0</v>
      </c>
      <c r="AB17" s="84">
        <v>0</v>
      </c>
      <c r="AC17" s="84">
        <v>90.42</v>
      </c>
      <c r="AD17" s="96">
        <f t="shared" si="12"/>
        <v>6</v>
      </c>
      <c r="AE17" s="52">
        <f t="shared" si="13"/>
        <v>90.42</v>
      </c>
      <c r="AF17" s="117">
        <v>0.38555672043010747</v>
      </c>
      <c r="AG17" s="116">
        <v>0.1837087365591398</v>
      </c>
      <c r="AH17" s="54">
        <f t="shared" si="6"/>
        <v>5.0354882553809404</v>
      </c>
      <c r="AI17" s="63">
        <f t="shared" si="7"/>
        <v>6.8460303248172067</v>
      </c>
      <c r="AJ17" s="64">
        <v>58.233055313603636</v>
      </c>
      <c r="AK17" s="61">
        <v>110.99669699225893</v>
      </c>
      <c r="AL17" s="66">
        <v>69.215899710585333</v>
      </c>
      <c r="AM17" s="61">
        <v>126.65356394636473</v>
      </c>
      <c r="AS17" s="120"/>
      <c r="BA17" s="42"/>
      <c r="BB17" s="42"/>
    </row>
    <row r="18" spans="1:54" ht="15.75" x14ac:dyDescent="0.25">
      <c r="A18" s="25">
        <v>10</v>
      </c>
      <c r="B18" s="69">
        <v>117.24</v>
      </c>
      <c r="C18" s="51">
        <f t="shared" si="0"/>
        <v>27.094221019920653</v>
      </c>
      <c r="D18" s="52">
        <f t="shared" si="1"/>
        <v>83.024481689460714</v>
      </c>
      <c r="E18" s="59">
        <f t="shared" si="2"/>
        <v>7.121297290618628</v>
      </c>
      <c r="F18" s="68">
        <v>113.2</v>
      </c>
      <c r="G18" s="52">
        <f t="shared" si="3"/>
        <v>59.699070801406165</v>
      </c>
      <c r="H18" s="52">
        <f t="shared" si="4"/>
        <v>65.836691239664646</v>
      </c>
      <c r="I18" s="53">
        <f t="shared" si="5"/>
        <v>-12.335762041070813</v>
      </c>
      <c r="J18" s="58">
        <v>18.09</v>
      </c>
      <c r="K18" s="81">
        <v>0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18.09</v>
      </c>
      <c r="Q18" s="82">
        <f t="shared" si="9"/>
        <v>0</v>
      </c>
      <c r="R18" s="91">
        <v>4.8499999999999996</v>
      </c>
      <c r="S18" s="84">
        <v>0</v>
      </c>
      <c r="T18" s="84">
        <v>0</v>
      </c>
      <c r="U18" s="84">
        <v>40.26</v>
      </c>
      <c r="V18" s="84">
        <v>0</v>
      </c>
      <c r="W18" s="84">
        <v>0</v>
      </c>
      <c r="X18" s="94">
        <f t="shared" si="10"/>
        <v>4.8499999999999996</v>
      </c>
      <c r="Y18" s="95">
        <f t="shared" si="11"/>
        <v>40.26</v>
      </c>
      <c r="Z18" s="91">
        <v>5.5</v>
      </c>
      <c r="AA18" s="84">
        <v>0</v>
      </c>
      <c r="AB18" s="84">
        <v>0</v>
      </c>
      <c r="AC18" s="84">
        <v>90.45</v>
      </c>
      <c r="AD18" s="96">
        <f t="shared" si="12"/>
        <v>5.5</v>
      </c>
      <c r="AE18" s="52">
        <f t="shared" si="13"/>
        <v>90.45</v>
      </c>
      <c r="AF18" s="117">
        <v>0.38555672043010747</v>
      </c>
      <c r="AG18" s="116">
        <v>0.1837087365591398</v>
      </c>
      <c r="AH18" s="54">
        <f t="shared" si="6"/>
        <v>5.3686812384990787</v>
      </c>
      <c r="AI18" s="63">
        <f t="shared" si="7"/>
        <v>6.9375885540594879</v>
      </c>
      <c r="AJ18" s="64">
        <v>65.199070801406165</v>
      </c>
      <c r="AK18" s="61">
        <v>117.54422101992066</v>
      </c>
      <c r="AL18" s="66">
        <v>70.68669123966464</v>
      </c>
      <c r="AM18" s="61">
        <v>123.2844816894607</v>
      </c>
      <c r="AS18" s="120"/>
      <c r="BA18" s="42"/>
      <c r="BB18" s="42"/>
    </row>
    <row r="19" spans="1:54" ht="15.75" x14ac:dyDescent="0.25">
      <c r="A19" s="25">
        <v>11</v>
      </c>
      <c r="B19" s="69">
        <v>115.18</v>
      </c>
      <c r="C19" s="51">
        <f t="shared" si="0"/>
        <v>19.868751254386495</v>
      </c>
      <c r="D19" s="52">
        <f t="shared" si="1"/>
        <v>88.142072362502944</v>
      </c>
      <c r="E19" s="59">
        <f t="shared" si="2"/>
        <v>7.1691763831105675</v>
      </c>
      <c r="F19" s="68">
        <v>88.5</v>
      </c>
      <c r="G19" s="52">
        <f t="shared" si="3"/>
        <v>38.111467348723906</v>
      </c>
      <c r="H19" s="52">
        <f t="shared" si="4"/>
        <v>63.375094975248288</v>
      </c>
      <c r="I19" s="53">
        <f t="shared" si="5"/>
        <v>-12.986562323972185</v>
      </c>
      <c r="J19" s="58">
        <v>18.09</v>
      </c>
      <c r="K19" s="81">
        <v>0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18.09</v>
      </c>
      <c r="Q19" s="82">
        <f t="shared" si="9"/>
        <v>0</v>
      </c>
      <c r="R19" s="91">
        <v>2.7199999999999998</v>
      </c>
      <c r="S19" s="84">
        <v>0</v>
      </c>
      <c r="T19" s="84">
        <v>0</v>
      </c>
      <c r="U19" s="84">
        <v>44.04</v>
      </c>
      <c r="V19" s="84">
        <v>0</v>
      </c>
      <c r="W19" s="84">
        <v>0</v>
      </c>
      <c r="X19" s="94">
        <f t="shared" si="10"/>
        <v>2.7199999999999998</v>
      </c>
      <c r="Y19" s="95">
        <f t="shared" si="11"/>
        <v>44.04</v>
      </c>
      <c r="Z19" s="91">
        <v>15.2</v>
      </c>
      <c r="AA19" s="84">
        <v>0</v>
      </c>
      <c r="AB19" s="84">
        <v>0</v>
      </c>
      <c r="AC19" s="84">
        <v>90.44</v>
      </c>
      <c r="AD19" s="96">
        <f t="shared" si="12"/>
        <v>15.2</v>
      </c>
      <c r="AE19" s="52">
        <f t="shared" si="13"/>
        <v>90.44</v>
      </c>
      <c r="AF19" s="117">
        <v>0.38555672043010747</v>
      </c>
      <c r="AG19" s="116">
        <v>0.1837087365591398</v>
      </c>
      <c r="AH19" s="54">
        <f t="shared" si="6"/>
        <v>4.7178809555977068</v>
      </c>
      <c r="AI19" s="63">
        <f t="shared" si="7"/>
        <v>6.9854676465514274</v>
      </c>
      <c r="AJ19" s="64">
        <v>53.311467348723909</v>
      </c>
      <c r="AK19" s="61">
        <v>110.30875125438649</v>
      </c>
      <c r="AL19" s="66">
        <v>66.095094975248287</v>
      </c>
      <c r="AM19" s="61">
        <v>132.18207236250294</v>
      </c>
      <c r="AS19" s="120"/>
      <c r="BA19" s="42"/>
      <c r="BB19" s="42"/>
    </row>
    <row r="20" spans="1:54" ht="15.75" x14ac:dyDescent="0.25">
      <c r="A20" s="25">
        <v>12</v>
      </c>
      <c r="B20" s="69">
        <v>119.22</v>
      </c>
      <c r="C20" s="51">
        <f t="shared" si="0"/>
        <v>26.713918923800421</v>
      </c>
      <c r="D20" s="52">
        <f t="shared" si="1"/>
        <v>85.23022667101435</v>
      </c>
      <c r="E20" s="59">
        <f t="shared" si="2"/>
        <v>7.2758544051852425</v>
      </c>
      <c r="F20" s="68">
        <v>100.39</v>
      </c>
      <c r="G20" s="52">
        <f t="shared" si="3"/>
        <v>54.959959395239004</v>
      </c>
      <c r="H20" s="52">
        <f t="shared" si="4"/>
        <v>58.142889621741951</v>
      </c>
      <c r="I20" s="53">
        <f t="shared" si="5"/>
        <v>-12.712849016980945</v>
      </c>
      <c r="J20" s="58">
        <v>18.2</v>
      </c>
      <c r="K20" s="81">
        <v>0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18.2</v>
      </c>
      <c r="Q20" s="82">
        <f t="shared" si="9"/>
        <v>0</v>
      </c>
      <c r="R20" s="91">
        <v>12.62</v>
      </c>
      <c r="S20" s="84">
        <v>0</v>
      </c>
      <c r="T20" s="84">
        <v>0</v>
      </c>
      <c r="U20" s="84">
        <v>44.02</v>
      </c>
      <c r="V20" s="84">
        <v>0</v>
      </c>
      <c r="W20" s="84">
        <v>0</v>
      </c>
      <c r="X20" s="94">
        <f t="shared" si="10"/>
        <v>12.62</v>
      </c>
      <c r="Y20" s="95">
        <f t="shared" si="11"/>
        <v>44.02</v>
      </c>
      <c r="Z20" s="91">
        <v>3.4</v>
      </c>
      <c r="AA20" s="84">
        <v>0</v>
      </c>
      <c r="AB20" s="84">
        <v>0</v>
      </c>
      <c r="AC20" s="84">
        <v>90.23</v>
      </c>
      <c r="AD20" s="96">
        <f t="shared" si="12"/>
        <v>3.4</v>
      </c>
      <c r="AE20" s="52">
        <f t="shared" si="13"/>
        <v>90.23</v>
      </c>
      <c r="AF20" s="117">
        <v>0.38555672043010747</v>
      </c>
      <c r="AG20" s="116">
        <v>0.1837087365591398</v>
      </c>
      <c r="AH20" s="54">
        <f t="shared" si="6"/>
        <v>5.1015942625889465</v>
      </c>
      <c r="AI20" s="63">
        <f t="shared" si="7"/>
        <v>7.0921456686261024</v>
      </c>
      <c r="AJ20" s="64">
        <v>58.359959395239002</v>
      </c>
      <c r="AK20" s="61">
        <v>116.94391892380042</v>
      </c>
      <c r="AL20" s="66">
        <v>70.762889621741948</v>
      </c>
      <c r="AM20" s="61">
        <v>129.25022667101436</v>
      </c>
      <c r="AS20" s="120"/>
      <c r="BA20" s="42"/>
      <c r="BB20" s="42"/>
    </row>
    <row r="21" spans="1:54" ht="15.75" x14ac:dyDescent="0.25">
      <c r="A21" s="25">
        <v>13</v>
      </c>
      <c r="B21" s="69">
        <v>115.52</v>
      </c>
      <c r="C21" s="51">
        <f t="shared" si="0"/>
        <v>24.846194374967482</v>
      </c>
      <c r="D21" s="52">
        <f t="shared" si="1"/>
        <v>83.487269567894515</v>
      </c>
      <c r="E21" s="59">
        <f t="shared" si="2"/>
        <v>7.1865360571379995</v>
      </c>
      <c r="F21" s="68">
        <v>108.33</v>
      </c>
      <c r="G21" s="52">
        <f t="shared" si="3"/>
        <v>62.668954830108056</v>
      </c>
      <c r="H21" s="52">
        <f t="shared" si="4"/>
        <v>57.779408883408209</v>
      </c>
      <c r="I21" s="53">
        <f t="shared" si="5"/>
        <v>-12.118363713516286</v>
      </c>
      <c r="J21" s="58">
        <v>17.989999999999998</v>
      </c>
      <c r="K21" s="81">
        <v>0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17.989999999999998</v>
      </c>
      <c r="Q21" s="82">
        <f t="shared" si="9"/>
        <v>0</v>
      </c>
      <c r="R21" s="91">
        <v>15.309999999999999</v>
      </c>
      <c r="S21" s="84">
        <v>0</v>
      </c>
      <c r="T21" s="84">
        <v>0</v>
      </c>
      <c r="U21" s="84">
        <v>44.13</v>
      </c>
      <c r="V21" s="84">
        <v>0</v>
      </c>
      <c r="W21" s="84">
        <v>0</v>
      </c>
      <c r="X21" s="94">
        <f t="shared" si="10"/>
        <v>15.309999999999999</v>
      </c>
      <c r="Y21" s="95">
        <f t="shared" si="11"/>
        <v>44.13</v>
      </c>
      <c r="Z21" s="91">
        <v>3.1</v>
      </c>
      <c r="AA21" s="84">
        <v>0</v>
      </c>
      <c r="AB21" s="84">
        <v>0</v>
      </c>
      <c r="AC21" s="84">
        <v>90.63</v>
      </c>
      <c r="AD21" s="96">
        <f t="shared" si="12"/>
        <v>3.1</v>
      </c>
      <c r="AE21" s="52">
        <f t="shared" si="13"/>
        <v>90.63</v>
      </c>
      <c r="AF21" s="117">
        <v>0.38555672043010747</v>
      </c>
      <c r="AG21" s="116">
        <v>0.1837087365591398</v>
      </c>
      <c r="AH21" s="54">
        <f t="shared" si="6"/>
        <v>5.4860795660536041</v>
      </c>
      <c r="AI21" s="63">
        <f t="shared" si="7"/>
        <v>7.0028273205788594</v>
      </c>
      <c r="AJ21" s="64">
        <v>65.768954830108058</v>
      </c>
      <c r="AK21" s="61">
        <v>115.47619437496748</v>
      </c>
      <c r="AL21" s="66">
        <v>73.089408883408211</v>
      </c>
      <c r="AM21" s="61">
        <v>127.61726956789451</v>
      </c>
      <c r="AS21" s="120"/>
      <c r="BA21" s="42"/>
      <c r="BB21" s="42"/>
    </row>
    <row r="22" spans="1:54" s="49" customFormat="1" ht="15.75" x14ac:dyDescent="0.25">
      <c r="A22" s="25">
        <v>14</v>
      </c>
      <c r="B22" s="69">
        <v>110.56</v>
      </c>
      <c r="C22" s="51">
        <f t="shared" si="0"/>
        <v>17.753458908989344</v>
      </c>
      <c r="D22" s="52">
        <f t="shared" si="1"/>
        <v>85.739002766390371</v>
      </c>
      <c r="E22" s="59">
        <f t="shared" si="2"/>
        <v>7.0675383246203012</v>
      </c>
      <c r="F22" s="68">
        <v>90.61</v>
      </c>
      <c r="G22" s="52">
        <f t="shared" si="3"/>
        <v>49.284749711940137</v>
      </c>
      <c r="H22" s="52">
        <f t="shared" si="4"/>
        <v>53.202861496410598</v>
      </c>
      <c r="I22" s="53">
        <f t="shared" si="5"/>
        <v>-11.877611208350741</v>
      </c>
      <c r="J22" s="58">
        <v>17.190000000000001</v>
      </c>
      <c r="K22" s="81">
        <v>0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17.190000000000001</v>
      </c>
      <c r="Q22" s="82">
        <f t="shared" si="9"/>
        <v>0</v>
      </c>
      <c r="R22" s="91">
        <v>16.21</v>
      </c>
      <c r="S22" s="84">
        <v>0</v>
      </c>
      <c r="T22" s="84">
        <v>0</v>
      </c>
      <c r="U22" s="84">
        <v>44.13</v>
      </c>
      <c r="V22" s="84">
        <v>0</v>
      </c>
      <c r="W22" s="84">
        <v>0</v>
      </c>
      <c r="X22" s="94">
        <f t="shared" si="10"/>
        <v>16.21</v>
      </c>
      <c r="Y22" s="95">
        <f t="shared" si="11"/>
        <v>44.13</v>
      </c>
      <c r="Z22" s="91">
        <v>6</v>
      </c>
      <c r="AA22" s="84">
        <v>0</v>
      </c>
      <c r="AB22" s="84">
        <v>0</v>
      </c>
      <c r="AC22" s="84">
        <v>91.34</v>
      </c>
      <c r="AD22" s="96">
        <f t="shared" si="12"/>
        <v>6</v>
      </c>
      <c r="AE22" s="52">
        <f t="shared" si="13"/>
        <v>91.34</v>
      </c>
      <c r="AF22" s="117">
        <v>0.38555672043010747</v>
      </c>
      <c r="AG22" s="116">
        <v>0.1837087365591398</v>
      </c>
      <c r="AH22" s="54">
        <f t="shared" si="6"/>
        <v>4.9268320712191525</v>
      </c>
      <c r="AI22" s="63">
        <f t="shared" si="7"/>
        <v>6.8838295880611611</v>
      </c>
      <c r="AJ22" s="64">
        <v>55.284749711940137</v>
      </c>
      <c r="AK22" s="61">
        <v>109.09345890898935</v>
      </c>
      <c r="AL22" s="66">
        <v>69.412861496410599</v>
      </c>
      <c r="AM22" s="61">
        <v>129.86900276639037</v>
      </c>
      <c r="AP22"/>
      <c r="AQ22"/>
      <c r="AR22"/>
      <c r="AS22" s="121"/>
      <c r="BA22" s="50"/>
      <c r="BB22" s="50"/>
    </row>
    <row r="23" spans="1:54" ht="15.75" x14ac:dyDescent="0.25">
      <c r="A23" s="25">
        <v>15</v>
      </c>
      <c r="B23" s="69">
        <v>125.46000000000001</v>
      </c>
      <c r="C23" s="51">
        <f t="shared" si="0"/>
        <v>21.710614744731572</v>
      </c>
      <c r="D23" s="52">
        <f t="shared" si="1"/>
        <v>96.292654071132489</v>
      </c>
      <c r="E23" s="59">
        <f t="shared" si="2"/>
        <v>7.4567311841359469</v>
      </c>
      <c r="F23" s="68">
        <v>120.33</v>
      </c>
      <c r="G23" s="52">
        <f t="shared" si="3"/>
        <v>67.871217375206157</v>
      </c>
      <c r="H23" s="52">
        <f t="shared" si="4"/>
        <v>63.702299677534725</v>
      </c>
      <c r="I23" s="53">
        <f t="shared" si="5"/>
        <v>-11.243517052740897</v>
      </c>
      <c r="J23" s="58">
        <v>17.190000000000001</v>
      </c>
      <c r="K23" s="81">
        <v>0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17.190000000000001</v>
      </c>
      <c r="Q23" s="82">
        <f t="shared" si="9"/>
        <v>0</v>
      </c>
      <c r="R23" s="91">
        <v>6.7799999999999994</v>
      </c>
      <c r="S23" s="84">
        <v>0</v>
      </c>
      <c r="T23" s="84">
        <v>0</v>
      </c>
      <c r="U23" s="84">
        <v>44.13</v>
      </c>
      <c r="V23" s="84">
        <v>0</v>
      </c>
      <c r="W23" s="84">
        <v>0</v>
      </c>
      <c r="X23" s="94">
        <f t="shared" si="10"/>
        <v>6.7799999999999994</v>
      </c>
      <c r="Y23" s="95">
        <f t="shared" si="11"/>
        <v>44.13</v>
      </c>
      <c r="Z23" s="91">
        <v>2.4</v>
      </c>
      <c r="AA23" s="84">
        <v>0</v>
      </c>
      <c r="AB23" s="84">
        <v>0</v>
      </c>
      <c r="AC23" s="84">
        <v>90.34</v>
      </c>
      <c r="AD23" s="96">
        <f t="shared" si="12"/>
        <v>2.4</v>
      </c>
      <c r="AE23" s="52">
        <f t="shared" si="13"/>
        <v>90.34</v>
      </c>
      <c r="AF23" s="117">
        <v>0.38555672043010747</v>
      </c>
      <c r="AG23" s="116">
        <v>0.1837087365591398</v>
      </c>
      <c r="AH23" s="54">
        <f t="shared" si="6"/>
        <v>5.5609262268289967</v>
      </c>
      <c r="AI23" s="63">
        <f t="shared" si="7"/>
        <v>7.2730224475768068</v>
      </c>
      <c r="AJ23" s="64">
        <v>70.271217375206163</v>
      </c>
      <c r="AK23" s="61">
        <v>112.05061474473158</v>
      </c>
      <c r="AL23" s="66">
        <v>70.482299677534726</v>
      </c>
      <c r="AM23" s="61">
        <v>140.42265407113248</v>
      </c>
      <c r="AS23" s="120"/>
      <c r="BA23" s="42"/>
      <c r="BB23" s="42"/>
    </row>
    <row r="24" spans="1:54" ht="15.75" x14ac:dyDescent="0.25">
      <c r="A24" s="25">
        <v>16</v>
      </c>
      <c r="B24" s="69">
        <v>119.94</v>
      </c>
      <c r="C24" s="51">
        <f t="shared" si="0"/>
        <v>21.223558870802222</v>
      </c>
      <c r="D24" s="52">
        <f t="shared" si="1"/>
        <v>91.366668060002667</v>
      </c>
      <c r="E24" s="59">
        <f t="shared" si="2"/>
        <v>7.3497730691951233</v>
      </c>
      <c r="F24" s="68">
        <v>117.02</v>
      </c>
      <c r="G24" s="52">
        <f t="shared" si="3"/>
        <v>60.107717565790431</v>
      </c>
      <c r="H24" s="52">
        <f t="shared" si="4"/>
        <v>69.179442320554699</v>
      </c>
      <c r="I24" s="53">
        <f t="shared" si="5"/>
        <v>-12.267159886345146</v>
      </c>
      <c r="J24" s="58">
        <v>18.010000000000002</v>
      </c>
      <c r="K24" s="81">
        <v>0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18.010000000000002</v>
      </c>
      <c r="Q24" s="82">
        <f t="shared" si="9"/>
        <v>0</v>
      </c>
      <c r="R24" s="91">
        <v>5.21</v>
      </c>
      <c r="S24" s="84">
        <v>0</v>
      </c>
      <c r="T24" s="84">
        <v>0</v>
      </c>
      <c r="U24" s="84">
        <v>44.13</v>
      </c>
      <c r="V24" s="84">
        <v>0</v>
      </c>
      <c r="W24" s="84">
        <v>0</v>
      </c>
      <c r="X24" s="94">
        <f t="shared" si="10"/>
        <v>5.21</v>
      </c>
      <c r="Y24" s="95">
        <f t="shared" si="11"/>
        <v>44.13</v>
      </c>
      <c r="Z24" s="91">
        <v>1.1000000000000001</v>
      </c>
      <c r="AA24" s="84">
        <v>0</v>
      </c>
      <c r="AB24" s="84">
        <v>0</v>
      </c>
      <c r="AC24" s="84">
        <v>92.04</v>
      </c>
      <c r="AD24" s="96">
        <f t="shared" si="12"/>
        <v>1.1000000000000001</v>
      </c>
      <c r="AE24" s="52">
        <f t="shared" si="13"/>
        <v>92.04</v>
      </c>
      <c r="AF24" s="117">
        <v>0.38555672043010747</v>
      </c>
      <c r="AG24" s="116">
        <v>0.1837087365591398</v>
      </c>
      <c r="AH24" s="54">
        <f t="shared" si="6"/>
        <v>5.3572833932247477</v>
      </c>
      <c r="AI24" s="63">
        <f t="shared" si="7"/>
        <v>7.1660643326359832</v>
      </c>
      <c r="AJ24" s="64">
        <v>61.207717565790432</v>
      </c>
      <c r="AK24" s="61">
        <v>113.26355887080223</v>
      </c>
      <c r="AL24" s="66">
        <v>74.389442320554693</v>
      </c>
      <c r="AM24" s="61">
        <v>135.49666806000266</v>
      </c>
      <c r="AS24" s="120"/>
      <c r="BA24" s="42"/>
      <c r="BB24" s="42"/>
    </row>
    <row r="25" spans="1:54" ht="15.75" x14ac:dyDescent="0.25">
      <c r="A25" s="25">
        <v>17</v>
      </c>
      <c r="B25" s="69">
        <v>124.09</v>
      </c>
      <c r="C25" s="51">
        <f t="shared" si="0"/>
        <v>23.407059045163095</v>
      </c>
      <c r="D25" s="52">
        <f t="shared" si="1"/>
        <v>93.232929653901778</v>
      </c>
      <c r="E25" s="59">
        <f t="shared" si="2"/>
        <v>7.450011300935131</v>
      </c>
      <c r="F25" s="68">
        <v>119.89</v>
      </c>
      <c r="G25" s="52">
        <f t="shared" si="3"/>
        <v>62.617414289903557</v>
      </c>
      <c r="H25" s="52">
        <f t="shared" si="4"/>
        <v>69.596297475865072</v>
      </c>
      <c r="I25" s="53">
        <f t="shared" si="5"/>
        <v>-12.323711765768605</v>
      </c>
      <c r="J25" s="58">
        <v>18.13</v>
      </c>
      <c r="K25" s="81">
        <v>0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18.13</v>
      </c>
      <c r="Q25" s="82">
        <f t="shared" si="9"/>
        <v>0</v>
      </c>
      <c r="R25" s="91">
        <v>4.6899999999999995</v>
      </c>
      <c r="S25" s="84">
        <v>0</v>
      </c>
      <c r="T25" s="84">
        <v>0</v>
      </c>
      <c r="U25" s="84">
        <v>44.13</v>
      </c>
      <c r="V25" s="84">
        <v>0</v>
      </c>
      <c r="W25" s="84">
        <v>0</v>
      </c>
      <c r="X25" s="94">
        <f t="shared" si="10"/>
        <v>4.6899999999999995</v>
      </c>
      <c r="Y25" s="95">
        <f t="shared" si="11"/>
        <v>44.13</v>
      </c>
      <c r="Z25" s="91">
        <v>0.3</v>
      </c>
      <c r="AA25" s="84">
        <v>0</v>
      </c>
      <c r="AB25" s="84">
        <v>0</v>
      </c>
      <c r="AC25" s="84">
        <v>91.47</v>
      </c>
      <c r="AD25" s="96">
        <f t="shared" si="12"/>
        <v>0.3</v>
      </c>
      <c r="AE25" s="52">
        <f t="shared" si="13"/>
        <v>91.47</v>
      </c>
      <c r="AF25" s="117">
        <v>0.38555672043010747</v>
      </c>
      <c r="AG25" s="116">
        <v>0.1837087365591398</v>
      </c>
      <c r="AH25" s="54">
        <f t="shared" si="6"/>
        <v>5.4207315138012859</v>
      </c>
      <c r="AI25" s="63">
        <f t="shared" si="7"/>
        <v>7.2663025643759909</v>
      </c>
      <c r="AJ25" s="64">
        <v>62.917414289903554</v>
      </c>
      <c r="AK25" s="61">
        <v>114.87705904516309</v>
      </c>
      <c r="AL25" s="66">
        <v>74.286297475865069</v>
      </c>
      <c r="AM25" s="61">
        <v>137.36292965390177</v>
      </c>
      <c r="AS25" s="120"/>
      <c r="BA25" s="42"/>
      <c r="BB25" s="42"/>
    </row>
    <row r="26" spans="1:54" ht="15.75" x14ac:dyDescent="0.25">
      <c r="A26" s="25">
        <v>18</v>
      </c>
      <c r="B26" s="69">
        <v>109.99</v>
      </c>
      <c r="C26" s="51">
        <f t="shared" si="0"/>
        <v>23.535047608151316</v>
      </c>
      <c r="D26" s="52">
        <f t="shared" si="1"/>
        <v>79.276536182441106</v>
      </c>
      <c r="E26" s="59">
        <f t="shared" si="2"/>
        <v>7.1784162094076009</v>
      </c>
      <c r="F26" s="68">
        <v>127.31</v>
      </c>
      <c r="G26" s="52">
        <f t="shared" si="3"/>
        <v>66.000083328080237</v>
      </c>
      <c r="H26" s="52">
        <f t="shared" si="4"/>
        <v>73.541305234733997</v>
      </c>
      <c r="I26" s="53">
        <f t="shared" si="5"/>
        <v>-12.231388562814244</v>
      </c>
      <c r="J26" s="58">
        <v>18.13</v>
      </c>
      <c r="K26" s="81">
        <v>0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18.13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48.7</v>
      </c>
      <c r="V26" s="84">
        <v>0</v>
      </c>
      <c r="W26" s="84">
        <v>0</v>
      </c>
      <c r="X26" s="94">
        <f t="shared" si="10"/>
        <v>0</v>
      </c>
      <c r="Y26" s="95">
        <f t="shared" si="11"/>
        <v>48.7</v>
      </c>
      <c r="Z26" s="91">
        <v>0</v>
      </c>
      <c r="AA26" s="84">
        <v>0</v>
      </c>
      <c r="AB26" s="84">
        <v>0</v>
      </c>
      <c r="AC26" s="84">
        <v>91.3</v>
      </c>
      <c r="AD26" s="96">
        <f t="shared" si="12"/>
        <v>0</v>
      </c>
      <c r="AE26" s="52">
        <f t="shared" si="13"/>
        <v>91.3</v>
      </c>
      <c r="AF26" s="117">
        <v>0.38555672043010747</v>
      </c>
      <c r="AG26" s="116">
        <v>0.1837087365591398</v>
      </c>
      <c r="AH26" s="54">
        <f t="shared" si="6"/>
        <v>5.5130547167556472</v>
      </c>
      <c r="AI26" s="63">
        <f t="shared" si="7"/>
        <v>6.9947074728484608</v>
      </c>
      <c r="AJ26" s="64">
        <v>66.000083328080237</v>
      </c>
      <c r="AK26" s="61">
        <v>114.83504760815131</v>
      </c>
      <c r="AL26" s="127">
        <v>73.541305234733997</v>
      </c>
      <c r="AM26" s="61">
        <v>127.97653618244111</v>
      </c>
      <c r="AS26" s="120"/>
      <c r="BA26" s="42"/>
      <c r="BB26" s="42"/>
    </row>
    <row r="27" spans="1:54" ht="15.75" x14ac:dyDescent="0.25">
      <c r="A27" s="25">
        <v>19</v>
      </c>
      <c r="B27" s="69">
        <v>150.51999999999998</v>
      </c>
      <c r="C27" s="51">
        <f t="shared" si="0"/>
        <v>42.989830483735005</v>
      </c>
      <c r="D27" s="52">
        <f t="shared" si="1"/>
        <v>99.791483045567361</v>
      </c>
      <c r="E27" s="59">
        <f t="shared" si="2"/>
        <v>7.7386864706976439</v>
      </c>
      <c r="F27" s="68">
        <v>185.9</v>
      </c>
      <c r="G27" s="52">
        <f t="shared" si="3"/>
        <v>89.971262300763641</v>
      </c>
      <c r="H27" s="52">
        <f t="shared" si="4"/>
        <v>88.492861277042181</v>
      </c>
      <c r="I27" s="53">
        <f t="shared" si="5"/>
        <v>7.4358764221941751</v>
      </c>
      <c r="J27" s="58">
        <v>0</v>
      </c>
      <c r="K27" s="81">
        <v>0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28.6</v>
      </c>
      <c r="V27" s="84">
        <v>0</v>
      </c>
      <c r="W27" s="84">
        <v>0</v>
      </c>
      <c r="X27" s="94">
        <f t="shared" si="10"/>
        <v>0</v>
      </c>
      <c r="Y27" s="95">
        <f t="shared" si="11"/>
        <v>28.6</v>
      </c>
      <c r="Z27" s="91">
        <v>0</v>
      </c>
      <c r="AA27" s="84">
        <v>0</v>
      </c>
      <c r="AB27" s="84">
        <v>0</v>
      </c>
      <c r="AC27" s="84">
        <v>90.88</v>
      </c>
      <c r="AD27" s="96">
        <f t="shared" si="12"/>
        <v>0</v>
      </c>
      <c r="AE27" s="52">
        <f t="shared" si="13"/>
        <v>90.88</v>
      </c>
      <c r="AF27" s="117">
        <v>0.38555672043010747</v>
      </c>
      <c r="AG27" s="116">
        <v>0.1837087365591398</v>
      </c>
      <c r="AH27" s="54">
        <f t="shared" si="6"/>
        <v>7.0503197017640673</v>
      </c>
      <c r="AI27" s="63">
        <f t="shared" si="7"/>
        <v>7.5549777341385038</v>
      </c>
      <c r="AJ27" s="64">
        <v>89.971262300763641</v>
      </c>
      <c r="AK27" s="61">
        <v>133.869830483735</v>
      </c>
      <c r="AL27" s="127">
        <v>88.492861277042181</v>
      </c>
      <c r="AM27" s="61">
        <v>128.39148304556736</v>
      </c>
      <c r="AS27" s="120"/>
      <c r="BA27" s="42"/>
      <c r="BB27" s="42"/>
    </row>
    <row r="28" spans="1:54" ht="15.75" x14ac:dyDescent="0.25">
      <c r="A28" s="25">
        <v>20</v>
      </c>
      <c r="B28" s="69">
        <v>153.34</v>
      </c>
      <c r="C28" s="51">
        <f t="shared" si="0"/>
        <v>34.809150948588822</v>
      </c>
      <c r="D28" s="52">
        <f t="shared" si="1"/>
        <v>110.69024419905878</v>
      </c>
      <c r="E28" s="59">
        <f t="shared" si="2"/>
        <v>7.840604852352385</v>
      </c>
      <c r="F28" s="68">
        <v>186.63</v>
      </c>
      <c r="G28" s="52">
        <f t="shared" si="3"/>
        <v>90.000796997690315</v>
      </c>
      <c r="H28" s="52">
        <f t="shared" si="4"/>
        <v>89.165589601551758</v>
      </c>
      <c r="I28" s="53">
        <f t="shared" si="5"/>
        <v>7.4636134007579269</v>
      </c>
      <c r="J28" s="58">
        <v>0</v>
      </c>
      <c r="K28" s="81">
        <v>0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29.31</v>
      </c>
      <c r="V28" s="84">
        <v>0</v>
      </c>
      <c r="W28" s="84">
        <v>0</v>
      </c>
      <c r="X28" s="94">
        <f t="shared" si="10"/>
        <v>0</v>
      </c>
      <c r="Y28" s="95">
        <f t="shared" si="11"/>
        <v>29.31</v>
      </c>
      <c r="Z28" s="91">
        <v>0</v>
      </c>
      <c r="AA28" s="84">
        <v>0</v>
      </c>
      <c r="AB28" s="84">
        <v>0</v>
      </c>
      <c r="AC28" s="84">
        <v>90.99</v>
      </c>
      <c r="AD28" s="96">
        <f t="shared" si="12"/>
        <v>0</v>
      </c>
      <c r="AE28" s="52">
        <f t="shared" si="13"/>
        <v>90.99</v>
      </c>
      <c r="AF28" s="117">
        <v>0.38555672043010747</v>
      </c>
      <c r="AG28" s="116">
        <v>0.1837087365591398</v>
      </c>
      <c r="AH28" s="54">
        <f t="shared" si="6"/>
        <v>7.0780566803278191</v>
      </c>
      <c r="AI28" s="63">
        <f t="shared" si="7"/>
        <v>7.6568961157932449</v>
      </c>
      <c r="AJ28" s="64">
        <v>90.000796997690315</v>
      </c>
      <c r="AK28" s="61">
        <v>125.79915094858882</v>
      </c>
      <c r="AL28" s="127">
        <v>89.165589601551758</v>
      </c>
      <c r="AM28" s="61">
        <v>140.00024419905878</v>
      </c>
      <c r="AS28" s="120"/>
      <c r="BA28" s="42"/>
      <c r="BB28" s="42"/>
    </row>
    <row r="29" spans="1:54" ht="15.75" x14ac:dyDescent="0.25">
      <c r="A29" s="25">
        <v>21</v>
      </c>
      <c r="B29" s="69">
        <v>152.24</v>
      </c>
      <c r="C29" s="51">
        <f t="shared" si="0"/>
        <v>39.280699949545578</v>
      </c>
      <c r="D29" s="52">
        <f t="shared" si="1"/>
        <v>104.83701945465391</v>
      </c>
      <c r="E29" s="59">
        <f t="shared" si="2"/>
        <v>8.1222805958005893</v>
      </c>
      <c r="F29" s="68">
        <v>182.61</v>
      </c>
      <c r="G29" s="52">
        <f t="shared" si="3"/>
        <v>55.0923665253896</v>
      </c>
      <c r="H29" s="52">
        <f t="shared" si="4"/>
        <v>120.20676313485423</v>
      </c>
      <c r="I29" s="53">
        <f t="shared" si="5"/>
        <v>7.3108703397561694</v>
      </c>
      <c r="J29" s="58">
        <v>0</v>
      </c>
      <c r="K29" s="81">
        <v>0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39.799999999999997</v>
      </c>
      <c r="V29" s="84">
        <v>0</v>
      </c>
      <c r="W29" s="84">
        <v>0</v>
      </c>
      <c r="X29" s="94">
        <f t="shared" si="10"/>
        <v>0</v>
      </c>
      <c r="Y29" s="95">
        <f t="shared" si="11"/>
        <v>39.799999999999997</v>
      </c>
      <c r="Z29" s="91">
        <v>0</v>
      </c>
      <c r="AA29" s="84">
        <v>0</v>
      </c>
      <c r="AB29" s="84">
        <v>0</v>
      </c>
      <c r="AC29" s="84">
        <v>91.66</v>
      </c>
      <c r="AD29" s="96">
        <f t="shared" si="12"/>
        <v>0</v>
      </c>
      <c r="AE29" s="52">
        <f t="shared" si="13"/>
        <v>91.66</v>
      </c>
      <c r="AF29" s="117">
        <v>0.38555672043010747</v>
      </c>
      <c r="AG29" s="116">
        <v>0.1837087365591398</v>
      </c>
      <c r="AH29" s="54">
        <f t="shared" si="6"/>
        <v>6.9253136193260616</v>
      </c>
      <c r="AI29" s="63">
        <f t="shared" si="7"/>
        <v>7.9385718592414491</v>
      </c>
      <c r="AJ29" s="64">
        <v>55.0923665253896</v>
      </c>
      <c r="AK29" s="61">
        <v>130.94069994954558</v>
      </c>
      <c r="AL29" s="127">
        <v>120.20676313485423</v>
      </c>
      <c r="AM29" s="61">
        <v>144.63701945465391</v>
      </c>
      <c r="AS29" s="120"/>
      <c r="BA29" s="42"/>
      <c r="BB29" s="42"/>
    </row>
    <row r="30" spans="1:54" ht="15.75" x14ac:dyDescent="0.25">
      <c r="A30" s="25">
        <v>22</v>
      </c>
      <c r="B30" s="69">
        <v>138.72</v>
      </c>
      <c r="C30" s="51">
        <f t="shared" si="0"/>
        <v>35.755695933893165</v>
      </c>
      <c r="D30" s="52">
        <f t="shared" si="1"/>
        <v>95.12005927075603</v>
      </c>
      <c r="E30" s="59">
        <f t="shared" si="2"/>
        <v>7.8442447953507894</v>
      </c>
      <c r="F30" s="68">
        <v>157.65</v>
      </c>
      <c r="G30" s="52">
        <f t="shared" si="3"/>
        <v>75.178330408240996</v>
      </c>
      <c r="H30" s="52">
        <f t="shared" si="4"/>
        <v>93.66574924969558</v>
      </c>
      <c r="I30" s="53">
        <f t="shared" si="5"/>
        <v>-11.194079657936564</v>
      </c>
      <c r="J30" s="58">
        <v>18.25</v>
      </c>
      <c r="K30" s="81">
        <v>0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18.25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44.21</v>
      </c>
      <c r="V30" s="84">
        <v>0</v>
      </c>
      <c r="W30" s="84">
        <v>0</v>
      </c>
      <c r="X30" s="94">
        <f t="shared" si="10"/>
        <v>0</v>
      </c>
      <c r="Y30" s="95">
        <f t="shared" si="11"/>
        <v>44.21</v>
      </c>
      <c r="Z30" s="91">
        <v>0</v>
      </c>
      <c r="AA30" s="84">
        <v>0</v>
      </c>
      <c r="AB30" s="84">
        <v>0</v>
      </c>
      <c r="AC30" s="84">
        <v>90.84</v>
      </c>
      <c r="AD30" s="96">
        <f t="shared" si="12"/>
        <v>0</v>
      </c>
      <c r="AE30" s="52">
        <f t="shared" si="13"/>
        <v>90.84</v>
      </c>
      <c r="AF30" s="117">
        <v>0.38555672043010747</v>
      </c>
      <c r="AG30" s="116">
        <v>0.1837087365591398</v>
      </c>
      <c r="AH30" s="54">
        <f t="shared" si="6"/>
        <v>6.670363621633328</v>
      </c>
      <c r="AI30" s="63">
        <f t="shared" si="7"/>
        <v>7.6605360587916493</v>
      </c>
      <c r="AJ30" s="64">
        <v>75.178330408240996</v>
      </c>
      <c r="AK30" s="61">
        <v>126.59569593389317</v>
      </c>
      <c r="AL30" s="127">
        <v>93.66574924969558</v>
      </c>
      <c r="AM30" s="61">
        <v>139.33005927075604</v>
      </c>
      <c r="AS30" s="120"/>
      <c r="BA30" s="42"/>
      <c r="BB30" s="42"/>
    </row>
    <row r="31" spans="1:54" ht="15.75" x14ac:dyDescent="0.25">
      <c r="A31" s="25">
        <v>23</v>
      </c>
      <c r="B31" s="69">
        <v>121.80000000000001</v>
      </c>
      <c r="C31" s="51">
        <f t="shared" si="0"/>
        <v>29.962243064464545</v>
      </c>
      <c r="D31" s="52">
        <f t="shared" si="1"/>
        <v>84.301507117311786</v>
      </c>
      <c r="E31" s="59">
        <f t="shared" si="2"/>
        <v>7.5362498182236664</v>
      </c>
      <c r="F31" s="68">
        <v>142.75</v>
      </c>
      <c r="G31" s="52">
        <f t="shared" si="3"/>
        <v>67.635955816880326</v>
      </c>
      <c r="H31" s="52">
        <f t="shared" si="4"/>
        <v>84.036331595973436</v>
      </c>
      <c r="I31" s="53">
        <f t="shared" si="5"/>
        <v>-8.9222874128537608</v>
      </c>
      <c r="J31" s="58">
        <v>15.3</v>
      </c>
      <c r="K31" s="81">
        <v>0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15.3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50.44</v>
      </c>
      <c r="V31" s="84">
        <v>0</v>
      </c>
      <c r="W31" s="84">
        <v>0</v>
      </c>
      <c r="X31" s="94">
        <f t="shared" si="10"/>
        <v>0</v>
      </c>
      <c r="Y31" s="95">
        <f t="shared" si="11"/>
        <v>50.44</v>
      </c>
      <c r="Z31" s="91">
        <v>0</v>
      </c>
      <c r="AA31" s="84">
        <v>0</v>
      </c>
      <c r="AB31" s="84">
        <v>0</v>
      </c>
      <c r="AC31" s="84">
        <v>90.53</v>
      </c>
      <c r="AD31" s="96">
        <f t="shared" si="12"/>
        <v>0</v>
      </c>
      <c r="AE31" s="52">
        <f t="shared" si="13"/>
        <v>90.53</v>
      </c>
      <c r="AF31" s="117">
        <v>0.38555672043010747</v>
      </c>
      <c r="AG31" s="116">
        <v>0.1837087365591398</v>
      </c>
      <c r="AH31" s="54">
        <f t="shared" si="6"/>
        <v>5.9921558667161321</v>
      </c>
      <c r="AI31" s="63">
        <f t="shared" si="7"/>
        <v>7.3525410816645262</v>
      </c>
      <c r="AJ31" s="64">
        <v>67.635955816880326</v>
      </c>
      <c r="AK31" s="61">
        <v>120.49224306446455</v>
      </c>
      <c r="AL31" s="127">
        <v>84.036331595973436</v>
      </c>
      <c r="AM31" s="61">
        <v>134.74150711731178</v>
      </c>
      <c r="AS31" s="120"/>
      <c r="BA31" s="42"/>
      <c r="BB31" s="42"/>
    </row>
    <row r="32" spans="1:54" ht="16.5" thickBot="1" x14ac:dyDescent="0.3">
      <c r="A32" s="26">
        <v>24</v>
      </c>
      <c r="B32" s="70">
        <v>115.83</v>
      </c>
      <c r="C32" s="55">
        <f t="shared" si="0"/>
        <v>21.259194185681352</v>
      </c>
      <c r="D32" s="52">
        <f t="shared" si="1"/>
        <v>87.342270539178671</v>
      </c>
      <c r="E32" s="59">
        <f t="shared" si="2"/>
        <v>7.2285352751399898</v>
      </c>
      <c r="F32" s="71">
        <v>132.69</v>
      </c>
      <c r="G32" s="56">
        <f t="shared" si="3"/>
        <v>70.191806914546021</v>
      </c>
      <c r="H32" s="52">
        <f t="shared" si="4"/>
        <v>76.035526724656577</v>
      </c>
      <c r="I32" s="53">
        <f t="shared" si="5"/>
        <v>-13.537333639202606</v>
      </c>
      <c r="J32" s="58">
        <v>19.7</v>
      </c>
      <c r="K32" s="81">
        <v>0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19.7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45.2</v>
      </c>
      <c r="V32" s="84">
        <v>0</v>
      </c>
      <c r="W32" s="84">
        <v>0</v>
      </c>
      <c r="X32" s="94">
        <f t="shared" si="10"/>
        <v>0</v>
      </c>
      <c r="Y32" s="95">
        <f t="shared" si="11"/>
        <v>45.2</v>
      </c>
      <c r="Z32" s="92">
        <v>0</v>
      </c>
      <c r="AA32" s="93">
        <v>0</v>
      </c>
      <c r="AB32" s="93">
        <v>0</v>
      </c>
      <c r="AC32" s="93">
        <v>90.75</v>
      </c>
      <c r="AD32" s="96">
        <f t="shared" si="12"/>
        <v>0</v>
      </c>
      <c r="AE32" s="52">
        <f t="shared" si="13"/>
        <v>90.75</v>
      </c>
      <c r="AF32" s="117">
        <v>0.38555672043010747</v>
      </c>
      <c r="AG32" s="116">
        <v>0.1837087365591398</v>
      </c>
      <c r="AH32" s="54">
        <f t="shared" si="6"/>
        <v>5.7771096403672857</v>
      </c>
      <c r="AI32" s="63">
        <f t="shared" si="7"/>
        <v>7.0448265385808497</v>
      </c>
      <c r="AJ32" s="65">
        <v>70.191806914546021</v>
      </c>
      <c r="AK32" s="62">
        <v>112.00919418568135</v>
      </c>
      <c r="AL32" s="128">
        <v>76.035526724656577</v>
      </c>
      <c r="AM32" s="62">
        <v>132.54227053917867</v>
      </c>
      <c r="AS32" s="120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153.34</v>
      </c>
      <c r="C33" s="40">
        <f t="shared" ref="C33:AE33" si="14">MAX(C9:C32)</f>
        <v>42.989830483735005</v>
      </c>
      <c r="D33" s="40">
        <f t="shared" si="14"/>
        <v>110.69024419905878</v>
      </c>
      <c r="E33" s="40">
        <f t="shared" si="14"/>
        <v>8.1222805958005893</v>
      </c>
      <c r="F33" s="40">
        <f t="shared" si="14"/>
        <v>186.63</v>
      </c>
      <c r="G33" s="40">
        <f t="shared" si="14"/>
        <v>90.000796997690315</v>
      </c>
      <c r="H33" s="40">
        <f t="shared" si="14"/>
        <v>120.20676313485423</v>
      </c>
      <c r="I33" s="40">
        <f t="shared" si="14"/>
        <v>7.4636134007579269</v>
      </c>
      <c r="J33" s="40">
        <f t="shared" si="14"/>
        <v>19.7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19.7</v>
      </c>
      <c r="Q33" s="40">
        <f t="shared" si="14"/>
        <v>0</v>
      </c>
      <c r="R33" s="40">
        <f t="shared" si="14"/>
        <v>16.21</v>
      </c>
      <c r="S33" s="40">
        <f t="shared" si="14"/>
        <v>0</v>
      </c>
      <c r="T33" s="40">
        <f t="shared" si="14"/>
        <v>0</v>
      </c>
      <c r="U33" s="40">
        <f t="shared" si="14"/>
        <v>51.15</v>
      </c>
      <c r="V33" s="40">
        <f t="shared" si="14"/>
        <v>0</v>
      </c>
      <c r="W33" s="40">
        <f t="shared" si="14"/>
        <v>0</v>
      </c>
      <c r="X33" s="40">
        <f t="shared" si="14"/>
        <v>16.21</v>
      </c>
      <c r="Y33" s="40">
        <f t="shared" si="14"/>
        <v>51.15</v>
      </c>
      <c r="Z33" s="40"/>
      <c r="AA33" s="40"/>
      <c r="AB33" s="40"/>
      <c r="AC33" s="40"/>
      <c r="AD33" s="40">
        <f t="shared" si="14"/>
        <v>15.2</v>
      </c>
      <c r="AE33" s="40">
        <f t="shared" si="14"/>
        <v>106.59</v>
      </c>
      <c r="AF33" s="40">
        <f t="shared" ref="AF33:AM33" si="15">MAX(AF9:AF32)</f>
        <v>0.38555672043010747</v>
      </c>
      <c r="AG33" s="40">
        <f t="shared" si="15"/>
        <v>0.1837087365591398</v>
      </c>
      <c r="AH33" s="40">
        <f t="shared" si="15"/>
        <v>7.0780566803278191</v>
      </c>
      <c r="AI33" s="40">
        <f t="shared" si="15"/>
        <v>7.9385718592414491</v>
      </c>
      <c r="AJ33" s="40">
        <f t="shared" si="15"/>
        <v>90.000796997690315</v>
      </c>
      <c r="AK33" s="40">
        <f t="shared" si="15"/>
        <v>133.869830483735</v>
      </c>
      <c r="AL33" s="40">
        <f t="shared" si="15"/>
        <v>120.20676313485423</v>
      </c>
      <c r="AM33" s="129">
        <f t="shared" si="15"/>
        <v>144.63701945465391</v>
      </c>
      <c r="AP33"/>
      <c r="AQ33"/>
      <c r="AR33"/>
      <c r="AS33" s="122"/>
    </row>
    <row r="34" spans="1:45" s="33" customFormat="1" ht="16.5" thickBot="1" x14ac:dyDescent="0.3">
      <c r="A34" s="32" t="s">
        <v>52</v>
      </c>
      <c r="B34" s="41">
        <f>AVERAGE(B9:B33,B9:B32)</f>
        <v>113.54204081632652</v>
      </c>
      <c r="C34" s="41">
        <f t="shared" ref="C34:AE34" si="16">AVERAGE(C9:C33,C9:C32)</f>
        <v>20.72825629453644</v>
      </c>
      <c r="D34" s="41">
        <f t="shared" si="16"/>
        <v>85.756772773381016</v>
      </c>
      <c r="E34" s="41">
        <f t="shared" si="16"/>
        <v>7.2297128765436538</v>
      </c>
      <c r="F34" s="41">
        <f t="shared" si="16"/>
        <v>129.44061224489798</v>
      </c>
      <c r="G34" s="41">
        <f t="shared" si="16"/>
        <v>62.802424068706621</v>
      </c>
      <c r="H34" s="41">
        <f t="shared" si="16"/>
        <v>75.518993633336706</v>
      </c>
      <c r="I34" s="41">
        <f t="shared" si="16"/>
        <v>-8.2473121197310224</v>
      </c>
      <c r="J34" s="41">
        <f t="shared" si="16"/>
        <v>14.690204081632656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14.690204081632656</v>
      </c>
      <c r="Q34" s="41">
        <f t="shared" si="16"/>
        <v>0</v>
      </c>
      <c r="R34" s="41">
        <f t="shared" si="16"/>
        <v>3.5324489795918361</v>
      </c>
      <c r="S34" s="41">
        <f t="shared" si="16"/>
        <v>0</v>
      </c>
      <c r="T34" s="41">
        <f t="shared" si="16"/>
        <v>0</v>
      </c>
      <c r="U34" s="41">
        <f t="shared" si="16"/>
        <v>43.934897959183679</v>
      </c>
      <c r="V34" s="41">
        <f t="shared" si="16"/>
        <v>0</v>
      </c>
      <c r="W34" s="41">
        <f t="shared" si="16"/>
        <v>0</v>
      </c>
      <c r="X34" s="41">
        <f t="shared" si="16"/>
        <v>3.5324489795918361</v>
      </c>
      <c r="Y34" s="41">
        <f t="shared" si="16"/>
        <v>43.934897959183679</v>
      </c>
      <c r="Z34" s="41">
        <f>AVERAGE(Z9:Z33,Z9:Z32)</f>
        <v>2.2999999999999998</v>
      </c>
      <c r="AA34" s="41">
        <f>AVERAGE(AA9:AA33,AA9:AA32)</f>
        <v>0</v>
      </c>
      <c r="AB34" s="41">
        <f>AVERAGE(AB9:AB33,AB9:AB32)</f>
        <v>0</v>
      </c>
      <c r="AC34" s="41">
        <f t="shared" si="16"/>
        <v>94.660416666666663</v>
      </c>
      <c r="AD34" s="41">
        <f t="shared" si="16"/>
        <v>2.5632653061224491</v>
      </c>
      <c r="AE34" s="41">
        <f t="shared" si="16"/>
        <v>94.9038775510204</v>
      </c>
      <c r="AF34" s="41">
        <f t="shared" ref="AF34:AM34" si="17">AVERAGE(AF9:AF33,AF9:AF32)</f>
        <v>0.38555672043010741</v>
      </c>
      <c r="AG34" s="41">
        <f t="shared" si="17"/>
        <v>0.18370873655913991</v>
      </c>
      <c r="AH34" s="41">
        <f t="shared" si="17"/>
        <v>5.6552944251449926</v>
      </c>
      <c r="AI34" s="41">
        <f t="shared" si="17"/>
        <v>7.0460041399845146</v>
      </c>
      <c r="AJ34" s="41">
        <f t="shared" si="17"/>
        <v>65.055485293196412</v>
      </c>
      <c r="AK34" s="41">
        <f t="shared" si="17"/>
        <v>115.31152160065889</v>
      </c>
      <c r="AL34" s="41">
        <f t="shared" si="17"/>
        <v>78.720626286397902</v>
      </c>
      <c r="AM34" s="130">
        <f t="shared" si="17"/>
        <v>129.34058451329113</v>
      </c>
      <c r="AN34" s="124"/>
      <c r="AO34" s="124"/>
      <c r="AP34" s="118"/>
      <c r="AQ34" s="118"/>
      <c r="AR34" s="118"/>
      <c r="AS34" s="123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9" t="s">
        <v>15</v>
      </c>
      <c r="B36" s="210"/>
      <c r="C36" s="210"/>
      <c r="D36" s="210"/>
      <c r="E36" s="210"/>
      <c r="F36" s="211"/>
      <c r="G36" s="113"/>
      <c r="H36" s="200" t="s">
        <v>95</v>
      </c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2"/>
      <c r="W36" s="200" t="s">
        <v>96</v>
      </c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2"/>
      <c r="AL36" s="200" t="s">
        <v>97</v>
      </c>
      <c r="AM36" s="201"/>
      <c r="AN36" s="201"/>
      <c r="AO36" s="201"/>
      <c r="AP36" s="201"/>
      <c r="AQ36" s="201"/>
      <c r="AR36" s="201"/>
      <c r="AS36" s="202"/>
    </row>
    <row r="37" spans="1:45" ht="23.25" customHeight="1" x14ac:dyDescent="0.25">
      <c r="A37" s="198" t="s">
        <v>94</v>
      </c>
      <c r="B37" s="199"/>
      <c r="C37" s="203"/>
      <c r="D37" s="198" t="s">
        <v>101</v>
      </c>
      <c r="E37" s="199"/>
      <c r="F37" s="203"/>
      <c r="G37" s="114"/>
      <c r="H37" s="195" t="s">
        <v>19</v>
      </c>
      <c r="I37" s="196"/>
      <c r="J37" s="196"/>
      <c r="K37" s="196"/>
      <c r="L37" s="197"/>
      <c r="M37" s="212" t="s">
        <v>17</v>
      </c>
      <c r="N37" s="196"/>
      <c r="O37" s="196"/>
      <c r="P37" s="196"/>
      <c r="Q37" s="197"/>
      <c r="R37" s="212" t="s">
        <v>18</v>
      </c>
      <c r="S37" s="196"/>
      <c r="T37" s="196"/>
      <c r="U37" s="196"/>
      <c r="V37" s="213"/>
      <c r="W37" s="195" t="s">
        <v>98</v>
      </c>
      <c r="X37" s="196"/>
      <c r="Y37" s="196"/>
      <c r="Z37" s="196"/>
      <c r="AA37" s="197"/>
      <c r="AB37" s="212" t="s">
        <v>16</v>
      </c>
      <c r="AC37" s="196"/>
      <c r="AD37" s="196"/>
      <c r="AE37" s="196"/>
      <c r="AF37" s="197"/>
      <c r="AG37" s="212" t="s">
        <v>74</v>
      </c>
      <c r="AH37" s="196"/>
      <c r="AI37" s="196"/>
      <c r="AJ37" s="196"/>
      <c r="AK37" s="213"/>
      <c r="AL37" s="195" t="s">
        <v>93</v>
      </c>
      <c r="AM37" s="196"/>
      <c r="AN37" s="196"/>
      <c r="AO37" s="197"/>
      <c r="AP37" s="212" t="s">
        <v>99</v>
      </c>
      <c r="AQ37" s="196"/>
      <c r="AR37" s="196"/>
      <c r="AS37" s="213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3">
        <v>356</v>
      </c>
      <c r="K38" s="132"/>
      <c r="L38" s="8" t="s">
        <v>21</v>
      </c>
      <c r="M38" s="5" t="s">
        <v>24</v>
      </c>
      <c r="N38" s="6"/>
      <c r="O38" s="112">
        <v>0</v>
      </c>
      <c r="P38" s="111"/>
      <c r="Q38" s="8" t="s">
        <v>21</v>
      </c>
      <c r="R38" s="99" t="s">
        <v>24</v>
      </c>
      <c r="S38" s="6"/>
      <c r="T38" s="112">
        <v>0</v>
      </c>
      <c r="U38" s="111"/>
      <c r="V38" s="8" t="s">
        <v>21</v>
      </c>
      <c r="W38" s="99" t="s">
        <v>24</v>
      </c>
      <c r="X38" s="6"/>
      <c r="Y38" s="133">
        <v>80.760000000000005</v>
      </c>
      <c r="Z38" s="132"/>
      <c r="AA38" s="8" t="s">
        <v>21</v>
      </c>
      <c r="AB38" s="5" t="s">
        <v>23</v>
      </c>
      <c r="AC38" s="30"/>
      <c r="AD38" s="133">
        <v>1073.5</v>
      </c>
      <c r="AE38" s="132"/>
      <c r="AF38" s="7" t="s">
        <v>21</v>
      </c>
      <c r="AG38" s="5" t="s">
        <v>24</v>
      </c>
      <c r="AH38" s="6"/>
      <c r="AI38" s="133">
        <v>0</v>
      </c>
      <c r="AJ38" s="132"/>
      <c r="AK38" s="100" t="s">
        <v>21</v>
      </c>
      <c r="AL38" s="99" t="s">
        <v>24</v>
      </c>
      <c r="AM38" s="132">
        <v>52.907899999999998</v>
      </c>
      <c r="AN38" s="134"/>
      <c r="AO38" s="8" t="s">
        <v>21</v>
      </c>
      <c r="AP38" s="5" t="s">
        <v>24</v>
      </c>
      <c r="AQ38" s="132">
        <v>2252.6999999999998</v>
      </c>
      <c r="AR38" s="132"/>
      <c r="AS38" s="109" t="s">
        <v>21</v>
      </c>
    </row>
    <row r="39" spans="1:45" ht="15.75" thickBot="1" x14ac:dyDescent="0.3">
      <c r="A39" s="9" t="s">
        <v>22</v>
      </c>
      <c r="B39" s="10">
        <v>3106.9</v>
      </c>
      <c r="C39" s="11" t="s">
        <v>21</v>
      </c>
      <c r="D39" s="9" t="s">
        <v>71</v>
      </c>
      <c r="E39" s="10">
        <v>2762</v>
      </c>
      <c r="F39" s="12" t="s">
        <v>21</v>
      </c>
      <c r="G39" s="98"/>
      <c r="H39" s="101" t="s">
        <v>25</v>
      </c>
      <c r="I39" s="102">
        <v>19.7</v>
      </c>
      <c r="J39" s="103"/>
      <c r="K39" s="104" t="s">
        <v>62</v>
      </c>
      <c r="L39" s="105">
        <v>189.00000000001501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16.21</v>
      </c>
      <c r="Z39" s="102" t="s">
        <v>62</v>
      </c>
      <c r="AA39" s="108">
        <v>188.58333333334801</v>
      </c>
      <c r="AB39" s="106" t="s">
        <v>25</v>
      </c>
      <c r="AC39" s="103"/>
      <c r="AD39" s="42">
        <v>46.93</v>
      </c>
      <c r="AE39" s="104" t="s">
        <v>72</v>
      </c>
      <c r="AF39" s="108">
        <v>0.12083333333333333</v>
      </c>
      <c r="AG39" s="106" t="s">
        <v>25</v>
      </c>
      <c r="AH39" s="102"/>
      <c r="AI39" s="103"/>
      <c r="AJ39" s="102" t="s">
        <v>77</v>
      </c>
      <c r="AK39" s="107"/>
      <c r="AL39" s="101" t="s">
        <v>25</v>
      </c>
      <c r="AM39" s="102">
        <v>15.2</v>
      </c>
      <c r="AN39" s="103" t="s">
        <v>77</v>
      </c>
      <c r="AO39" s="110">
        <v>188.45833333334801</v>
      </c>
      <c r="AP39" s="106" t="s">
        <v>25</v>
      </c>
      <c r="AQ39" s="102">
        <v>106.59</v>
      </c>
      <c r="AR39" s="104"/>
      <c r="AS39" s="107">
        <v>188.16666666668101</v>
      </c>
    </row>
    <row r="40" spans="1:45" ht="16.5" thickTop="1" thickBot="1" x14ac:dyDescent="0.3">
      <c r="AM40" s="131"/>
    </row>
    <row r="41" spans="1:45" ht="24" customHeight="1" thickTop="1" thickBot="1" x14ac:dyDescent="0.3">
      <c r="A41" s="181" t="s">
        <v>26</v>
      </c>
      <c r="B41" s="181"/>
      <c r="C41" s="181"/>
      <c r="D41" s="182"/>
      <c r="E41" s="183" t="s">
        <v>27</v>
      </c>
      <c r="F41" s="184"/>
      <c r="G41" s="185"/>
    </row>
    <row r="42" spans="1:45" ht="25.5" customHeight="1" thickTop="1" thickBot="1" x14ac:dyDescent="0.3">
      <c r="A42" s="186" t="s">
        <v>28</v>
      </c>
      <c r="B42" s="187"/>
      <c r="C42" s="187"/>
      <c r="D42" s="188"/>
      <c r="E42" s="43">
        <v>466.31</v>
      </c>
      <c r="F42" s="44" t="s">
        <v>69</v>
      </c>
      <c r="G42" s="47">
        <v>0.875</v>
      </c>
    </row>
    <row r="43" spans="1:45" ht="32.25" customHeight="1" thickBot="1" x14ac:dyDescent="0.3">
      <c r="A43" s="189" t="s">
        <v>70</v>
      </c>
      <c r="B43" s="190"/>
      <c r="C43" s="190"/>
      <c r="D43" s="191"/>
      <c r="E43" s="77" t="s">
        <v>75</v>
      </c>
      <c r="F43" s="78"/>
      <c r="G43" s="79">
        <v>39.799999999999997</v>
      </c>
    </row>
    <row r="44" spans="1:45" ht="32.25" customHeight="1" thickBot="1" x14ac:dyDescent="0.3">
      <c r="A44" s="189" t="s">
        <v>29</v>
      </c>
      <c r="B44" s="190"/>
      <c r="C44" s="190"/>
      <c r="D44" s="191"/>
      <c r="E44" s="77" t="s">
        <v>76</v>
      </c>
      <c r="F44" s="78"/>
      <c r="G44" s="79">
        <v>91.66</v>
      </c>
    </row>
    <row r="45" spans="1:45" ht="29.25" customHeight="1" thickBot="1" x14ac:dyDescent="0.3">
      <c r="A45" s="192" t="s">
        <v>30</v>
      </c>
      <c r="B45" s="193"/>
      <c r="C45" s="193"/>
      <c r="D45" s="194"/>
      <c r="E45" s="45">
        <v>274.12</v>
      </c>
      <c r="F45" s="83" t="s">
        <v>72</v>
      </c>
      <c r="G45" s="48">
        <v>188.87500000001501</v>
      </c>
    </row>
    <row r="46" spans="1:45" ht="34.5" customHeight="1" thickBot="1" x14ac:dyDescent="0.3">
      <c r="A46" s="176" t="s">
        <v>31</v>
      </c>
      <c r="B46" s="177"/>
      <c r="C46" s="177"/>
      <c r="D46" s="178"/>
      <c r="E46" s="46">
        <v>231.54000000000002</v>
      </c>
      <c r="F46" s="80" t="s">
        <v>72</v>
      </c>
      <c r="G46" s="60">
        <v>188.79166666668101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  <c r="D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9"/>
      <c r="AN80" s="139"/>
      <c r="AO80" s="139"/>
    </row>
    <row r="81" spans="39:41" x14ac:dyDescent="0.25">
      <c r="AM81" s="139"/>
      <c r="AN81" s="139"/>
      <c r="AO81" s="139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08 JUI 23 </vt:lpstr>
      <vt:lpstr>'08 JUI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2023-07-09T07:12:22Z</dcterms:modified>
</cp:coreProperties>
</file>