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879E4C2A-83D7-46B5-954A-8F5461D576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 MAI 23 " sheetId="3" r:id="rId1"/>
  </sheets>
  <definedNames>
    <definedName name="_xlnm.Print_Area" localSheetId="0">'09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<sst xmlns="http://schemas.openxmlformats.org/spreadsheetml/2006/main" count="138" uniqueCount="106">
  <si>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</si>
  <si>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</si>
  <si>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</si>
  <si>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</si>
  <si>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</si>
  <si>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</si>
  <si>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</si>
  <si>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</si>
  <si>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</si>
  <si>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</si>
  <si>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</si>
  <si>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</si>
  <si>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</si>
  <si>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</si>
  <si>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</si>
  <si>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</si>
  <si>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</si>
  <si>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</si>
  <si>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</si>
  <si>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</si>
  <si>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</si>
  <si>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</si>
  <si>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</si>
  <si>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</si>
  <si>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</si>
  <si>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</si>
  <si>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</si>
  <si>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</si>
  <si>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</si>
  <si>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</si>
  <si>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</si>
  <si>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</si>
  <si>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</si>
  <si>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</si>
  <si>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</si>
  <si>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</si>
  <si>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</si>
  <si>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</si>
  <si>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</si>
  <si>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</si>
  <si>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</si>
  <si>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</si>
  <si>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</si>
  <si>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</si>
  <si>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</si>
  <si>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</si>
  <si>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</si>
  <si>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</si>
  <si>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</si>
  <si>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</si>
  <si>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</si>
  <si>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</si>
  <si>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</si>
  <si>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</si>
  <si>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</si>
  <si>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</si>
  <si>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</si>
  <si>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</si>
  <si>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</si>
  <si>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</si>
  <si>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</si>
  <si>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</si>
  <si>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</si>
  <si>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</si>
  <si>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</si>
  <si>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</si>
  <si>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</si>
  <si>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</si>
  <si>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</si>
  <si>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</si>
  <si>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</si>
  <si>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</si>
  <si>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</si>
  <si>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</si>
  <si>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</si>
  <si>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</si>
  <si>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</si>
  <si>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</si>
  <si>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</si>
  <si>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</si>
  <si>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</si>
  <si>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</si>
  <si>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</si>
  <si>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</si>
  <si>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</si>
  <si>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</si>
  <si>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</si>
  <si>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</si>
  <si>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</si>
  <si>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</si>
  <si>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</si>
  <si>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</si>
  <si>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</si>
  <si>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</si>
  <si>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</si>
  <si>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</si>
  <si>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</si>
  <si>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</si>
  <si>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</si>
  <si>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</si>
  <si>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</si>
  <si>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</si>
  <si>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</si>
  <si>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DOSSA</t>
  </si>
  <si>
    <t>TETE et TAGBA</t>
  </si>
  <si>
    <t>TAGBA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</si>
</sst>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'09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'!$B$9:$B$32</c:f>
              <c:numCache>
                <c:formatCode>General</c:formatCode>
                <c:ptCount val="24"/>
                <c:pt idx="0">
                  <c:v>177.61</c:v>
                </c:pt>
                <c:pt idx="1">
                  <c:v>166.03</c:v>
                </c:pt>
                <c:pt idx="2">
                  <c:v>165.89</c:v>
                </c:pt>
                <c:pt idx="3">
                  <c:v>160.20999999999998</c:v>
                </c:pt>
                <c:pt idx="4">
                  <c:v>160.96</c:v>
                </c:pt>
                <c:pt idx="5">
                  <c:v>162.66999999999999</c:v>
                </c:pt>
                <c:pt idx="6">
                  <c:v>187.06</c:v>
                </c:pt>
                <c:pt idx="7">
                  <c:v>237.28</c:v>
                </c:pt>
                <c:pt idx="8">
                  <c:v>230.45</c:v>
                </c:pt>
                <c:pt idx="9">
                  <c:v>250</c:v>
                </c:pt>
                <c:pt idx="10">
                  <c:v>256</c:v>
                </c:pt>
                <c:pt idx="11">
                  <c:v>250</c:v>
                </c:pt>
                <c:pt idx="12">
                  <c:v>222</c:v>
                </c:pt>
                <c:pt idx="13">
                  <c:v>232.9</c:v>
                </c:pt>
                <c:pt idx="14">
                  <c:v>247.6</c:v>
                </c:pt>
                <c:pt idx="15">
                  <c:v>253.8</c:v>
                </c:pt>
                <c:pt idx="16">
                  <c:v>221.7</c:v>
                </c:pt>
                <c:pt idx="17">
                  <c:v>218.3</c:v>
                </c:pt>
                <c:pt idx="18">
                  <c:v>251.3</c:v>
                </c:pt>
                <c:pt idx="19">
                  <c:v>258.2</c:v>
                </c:pt>
                <c:pt idx="20">
                  <c:v>240.4</c:v>
                </c:pt>
                <c:pt idx="21">
                  <c:v>234.1</c:v>
                </c:pt>
                <c:pt idx="22">
                  <c:v>227.5</c:v>
                </c:pt>
                <c:pt idx="23">
                  <c:v>223.97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'09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'!$C$9:$C$32</c:f>
              <c:numCache>
                <c:formatCode>General</c:formatCode>
                <c:ptCount val="24"/>
                <c:pt idx="0">
                  <c:v>54.702773241663991</c:v>
                </c:pt>
                <c:pt idx="1">
                  <c:v>45.799883734415914</c:v>
                </c:pt>
                <c:pt idx="2">
                  <c:v>46.873334125424691</c:v>
                </c:pt>
                <c:pt idx="3">
                  <c:v>42.546637661083096</c:v>
                </c:pt>
                <c:pt idx="4">
                  <c:v>41.023668942868838</c:v>
                </c:pt>
                <c:pt idx="5">
                  <c:v>31.652929726486178</c:v>
                </c:pt>
                <c:pt idx="6">
                  <c:v>45.286542929494161</c:v>
                </c:pt>
                <c:pt idx="7">
                  <c:v>68.999892329238961</c:v>
                </c:pt>
                <c:pt idx="8">
                  <c:v>63.047756599945828</c:v>
                </c:pt>
                <c:pt idx="9">
                  <c:v>75.562282381342229</c:v>
                </c:pt>
                <c:pt idx="10">
                  <c:v>73.131038910704163</c:v>
                </c:pt>
                <c:pt idx="11">
                  <c:v>66.382121659197395</c:v>
                </c:pt>
                <c:pt idx="12">
                  <c:v>63.934396015808659</c:v>
                </c:pt>
                <c:pt idx="13">
                  <c:v>68.388102435456233</c:v>
                </c:pt>
                <c:pt idx="14">
                  <c:v>81.592009057001533</c:v>
                </c:pt>
                <c:pt idx="15">
                  <c:v>82.881237219861532</c:v>
                </c:pt>
                <c:pt idx="16">
                  <c:v>72.548447586175982</c:v>
                </c:pt>
                <c:pt idx="17">
                  <c:v>66.227572843683603</c:v>
                </c:pt>
                <c:pt idx="18">
                  <c:v>78.178319226520486</c:v>
                </c:pt>
                <c:pt idx="19">
                  <c:v>77.568890529953578</c:v>
                </c:pt>
                <c:pt idx="20">
                  <c:v>75.552295850256513</c:v>
                </c:pt>
                <c:pt idx="21">
                  <c:v>74.739629877040983</c:v>
                </c:pt>
                <c:pt idx="22">
                  <c:v>87.639350092953876</c:v>
                </c:pt>
                <c:pt idx="23">
                  <c:v>60.45653522366203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'09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'!$D$9:$D$32</c:f>
              <c:numCache>
                <c:formatCode>0.00</c:formatCode>
                <c:ptCount val="24"/>
                <c:pt idx="0">
                  <c:v>135.36924911287898</c:v>
                </c:pt>
                <c:pt idx="1">
                  <c:v>132.99235718112377</c:v>
                </c:pt>
                <c:pt idx="2">
                  <c:v>131.77022741044215</c:v>
                </c:pt>
                <c:pt idx="3">
                  <c:v>130.56111340844532</c:v>
                </c:pt>
                <c:pt idx="4">
                  <c:v>133.2439703801962</c:v>
                </c:pt>
                <c:pt idx="5">
                  <c:v>144.17828129274835</c:v>
                </c:pt>
                <c:pt idx="6">
                  <c:v>132.83467353804772</c:v>
                </c:pt>
                <c:pt idx="7">
                  <c:v>157.94309680644983</c:v>
                </c:pt>
                <c:pt idx="8">
                  <c:v>157.25394158934174</c:v>
                </c:pt>
                <c:pt idx="9">
                  <c:v>163.3735852917865</c:v>
                </c:pt>
                <c:pt idx="10">
                  <c:v>171.62983726124514</c:v>
                </c:pt>
                <c:pt idx="11">
                  <c:v>172.55878576501053</c:v>
                </c:pt>
                <c:pt idx="12">
                  <c:v>169.31358353000635</c:v>
                </c:pt>
                <c:pt idx="13">
                  <c:v>175.47373129023094</c:v>
                </c:pt>
                <c:pt idx="14">
                  <c:v>176.5184855600921</c:v>
                </c:pt>
                <c:pt idx="15">
                  <c:v>181.29914267604167</c:v>
                </c:pt>
                <c:pt idx="16">
                  <c:v>161.39486711115191</c:v>
                </c:pt>
                <c:pt idx="17">
                  <c:v>163.50574960599229</c:v>
                </c:pt>
                <c:pt idx="18">
                  <c:v>183.47677607366992</c:v>
                </c:pt>
                <c:pt idx="19">
                  <c:v>191.01364355177105</c:v>
                </c:pt>
                <c:pt idx="20">
                  <c:v>176.06880617900782</c:v>
                </c:pt>
                <c:pt idx="21">
                  <c:v>169.71034298021925</c:v>
                </c:pt>
                <c:pt idx="22">
                  <c:v>151.00203432564717</c:v>
                </c:pt>
                <c:pt idx="23">
                  <c:v>175.45132671594359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'09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'!$E$9:$E$32</c:f>
              <c:numCache>
                <c:formatCode>0.00</c:formatCode>
                <c:ptCount val="24"/>
                <c:pt idx="0">
                  <c:v>-12.462022354542965</c:v>
                </c:pt>
                <c:pt idx="1">
                  <c:v>-12.762240915539726</c:v>
                </c:pt>
                <c:pt idx="2">
                  <c:v>-12.75356153586687</c:v>
                </c:pt>
                <c:pt idx="3">
                  <c:v>-12.897751069528445</c:v>
                </c:pt>
                <c:pt idx="4">
                  <c:v>-13.307639323065066</c:v>
                </c:pt>
                <c:pt idx="5">
                  <c:v>-13.161211019234591</c:v>
                </c:pt>
                <c:pt idx="6">
                  <c:v>8.9387835324580838</c:v>
                </c:pt>
                <c:pt idx="7">
                  <c:v>10.33701086431112</c:v>
                </c:pt>
                <c:pt idx="8">
                  <c:v>10.148301810712363</c:v>
                </c:pt>
                <c:pt idx="9">
                  <c:v>11.064132326871269</c:v>
                </c:pt>
                <c:pt idx="10">
                  <c:v>11.239123828050689</c:v>
                </c:pt>
                <c:pt idx="11">
                  <c:v>11.059092575792059</c:v>
                </c:pt>
                <c:pt idx="12">
                  <c:v>-11.247979545815026</c:v>
                </c:pt>
                <c:pt idx="13">
                  <c:v>-10.961833725687184</c:v>
                </c:pt>
                <c:pt idx="14">
                  <c:v>-10.510494617093668</c:v>
                </c:pt>
                <c:pt idx="15">
                  <c:v>-10.380379895903195</c:v>
                </c:pt>
                <c:pt idx="16">
                  <c:v>-12.24331469732792</c:v>
                </c:pt>
                <c:pt idx="17">
                  <c:v>-11.433322449675901</c:v>
                </c:pt>
                <c:pt idx="18">
                  <c:v>-10.355095300190472</c:v>
                </c:pt>
                <c:pt idx="19">
                  <c:v>-10.382534081724687</c:v>
                </c:pt>
                <c:pt idx="20">
                  <c:v>-11.221102029264321</c:v>
                </c:pt>
                <c:pt idx="21">
                  <c:v>-10.349972857260271</c:v>
                </c:pt>
                <c:pt idx="22">
                  <c:v>-11.141384418601012</c:v>
                </c:pt>
                <c:pt idx="23">
                  <c:v>-11.937861939605666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'09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'!$Q$9:$Q$32</c:f>
              <c:numCache>
                <c:formatCode>0.00</c:formatCode>
                <c:ptCount val="24"/>
                <c:pt idx="0">
                  <c:v>22.04</c:v>
                </c:pt>
                <c:pt idx="1">
                  <c:v>22.03</c:v>
                </c:pt>
                <c:pt idx="2">
                  <c:v>22.03</c:v>
                </c:pt>
                <c:pt idx="3">
                  <c:v>22.03</c:v>
                </c:pt>
                <c:pt idx="4">
                  <c:v>22.03</c:v>
                </c:pt>
                <c:pt idx="5">
                  <c:v>22.03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22.15</c:v>
                </c:pt>
                <c:pt idx="13">
                  <c:v>22.15</c:v>
                </c:pt>
                <c:pt idx="14">
                  <c:v>22.15</c:v>
                </c:pt>
                <c:pt idx="15">
                  <c:v>22.14</c:v>
                </c:pt>
                <c:pt idx="16">
                  <c:v>22.01</c:v>
                </c:pt>
                <c:pt idx="17">
                  <c:v>22.01</c:v>
                </c:pt>
                <c:pt idx="18">
                  <c:v>22.01</c:v>
                </c:pt>
                <c:pt idx="19">
                  <c:v>22.01</c:v>
                </c:pt>
                <c:pt idx="20">
                  <c:v>22.03</c:v>
                </c:pt>
                <c:pt idx="21">
                  <c:v>21.95</c:v>
                </c:pt>
                <c:pt idx="22">
                  <c:v>22.14</c:v>
                </c:pt>
                <c:pt idx="23">
                  <c:v>22.15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'09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'!$AE$9:$AE$32</c:f>
              <c:numCache>
                <c:formatCode>0.00</c:formatCode>
                <c:ptCount val="24"/>
                <c:pt idx="0">
                  <c:v>85.77</c:v>
                </c:pt>
                <c:pt idx="1">
                  <c:v>86.28</c:v>
                </c:pt>
                <c:pt idx="2">
                  <c:v>86.75</c:v>
                </c:pt>
                <c:pt idx="3">
                  <c:v>87.23</c:v>
                </c:pt>
                <c:pt idx="4">
                  <c:v>85.57</c:v>
                </c:pt>
                <c:pt idx="5">
                  <c:v>89.15</c:v>
                </c:pt>
                <c:pt idx="6">
                  <c:v>89.29</c:v>
                </c:pt>
                <c:pt idx="7">
                  <c:v>89.01</c:v>
                </c:pt>
                <c:pt idx="8">
                  <c:v>89.26</c:v>
                </c:pt>
                <c:pt idx="9">
                  <c:v>89.17</c:v>
                </c:pt>
                <c:pt idx="10">
                  <c:v>89.42</c:v>
                </c:pt>
                <c:pt idx="11">
                  <c:v>89.03</c:v>
                </c:pt>
                <c:pt idx="12">
                  <c:v>89.31</c:v>
                </c:pt>
                <c:pt idx="13">
                  <c:v>88.9</c:v>
                </c:pt>
                <c:pt idx="14">
                  <c:v>90.17</c:v>
                </c:pt>
                <c:pt idx="15">
                  <c:v>88.31</c:v>
                </c:pt>
                <c:pt idx="16">
                  <c:v>89.39</c:v>
                </c:pt>
                <c:pt idx="17">
                  <c:v>85.71</c:v>
                </c:pt>
                <c:pt idx="18">
                  <c:v>87.71</c:v>
                </c:pt>
                <c:pt idx="19">
                  <c:v>86.95</c:v>
                </c:pt>
                <c:pt idx="20">
                  <c:v>87.62</c:v>
                </c:pt>
                <c:pt idx="21">
                  <c:v>87.07</c:v>
                </c:pt>
                <c:pt idx="22">
                  <c:v>71.489999999999995</c:v>
                </c:pt>
                <c:pt idx="23">
                  <c:v>75.680000000000007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'09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'!$AK$9:$AK$32</c:f>
              <c:numCache>
                <c:formatCode>0.00</c:formatCode>
                <c:ptCount val="24"/>
                <c:pt idx="0">
                  <c:v>140.47277324166399</c:v>
                </c:pt>
                <c:pt idx="1">
                  <c:v>132.07988373441592</c:v>
                </c:pt>
                <c:pt idx="2">
                  <c:v>133.62333412542469</c:v>
                </c:pt>
                <c:pt idx="3">
                  <c:v>129.7766376610831</c:v>
                </c:pt>
                <c:pt idx="4">
                  <c:v>126.59366894286883</c:v>
                </c:pt>
                <c:pt idx="5">
                  <c:v>120.80292972648618</c:v>
                </c:pt>
                <c:pt idx="6">
                  <c:v>134.57654292949417</c:v>
                </c:pt>
                <c:pt idx="7">
                  <c:v>158.00989232923897</c:v>
                </c:pt>
                <c:pt idx="8">
                  <c:v>152.30775659994583</c:v>
                </c:pt>
                <c:pt idx="9">
                  <c:v>164.73228238134223</c:v>
                </c:pt>
                <c:pt idx="10">
                  <c:v>162.55103891070416</c:v>
                </c:pt>
                <c:pt idx="11">
                  <c:v>155.4121216591974</c:v>
                </c:pt>
                <c:pt idx="12">
                  <c:v>153.24439601580866</c:v>
                </c:pt>
                <c:pt idx="13">
                  <c:v>157.28810243545624</c:v>
                </c:pt>
                <c:pt idx="14">
                  <c:v>171.76200905700153</c:v>
                </c:pt>
                <c:pt idx="15">
                  <c:v>171.19123721986153</c:v>
                </c:pt>
                <c:pt idx="16">
                  <c:v>161.93844758617598</c:v>
                </c:pt>
                <c:pt idx="17">
                  <c:v>151.9375728436836</c:v>
                </c:pt>
                <c:pt idx="18">
                  <c:v>165.88831922652048</c:v>
                </c:pt>
                <c:pt idx="19">
                  <c:v>164.51889052995358</c:v>
                </c:pt>
                <c:pt idx="20">
                  <c:v>163.17229585025652</c:v>
                </c:pt>
                <c:pt idx="21">
                  <c:v>161.80962987704098</c:v>
                </c:pt>
                <c:pt idx="22">
                  <c:v>159.12935009295387</c:v>
                </c:pt>
                <c:pt idx="23">
                  <c:v>136.13653522366204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'09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'!$AM$9:$AM$32</c:f>
              <c:numCache>
                <c:formatCode>0.00</c:formatCode>
                <c:ptCount val="24"/>
                <c:pt idx="0">
                  <c:v>176.30924911287897</c:v>
                </c:pt>
                <c:pt idx="1">
                  <c:v>173.93235718112376</c:v>
                </c:pt>
                <c:pt idx="2">
                  <c:v>172.69022741044213</c:v>
                </c:pt>
                <c:pt idx="3">
                  <c:v>171.53111340844532</c:v>
                </c:pt>
                <c:pt idx="4">
                  <c:v>160.48397038019621</c:v>
                </c:pt>
                <c:pt idx="5">
                  <c:v>171.35828129274836</c:v>
                </c:pt>
                <c:pt idx="6">
                  <c:v>160.01467353804773</c:v>
                </c:pt>
                <c:pt idx="7">
                  <c:v>185.12309680644984</c:v>
                </c:pt>
                <c:pt idx="8">
                  <c:v>184.27394158934175</c:v>
                </c:pt>
                <c:pt idx="9">
                  <c:v>203.64358529178651</c:v>
                </c:pt>
                <c:pt idx="10">
                  <c:v>211.89983726124515</c:v>
                </c:pt>
                <c:pt idx="11">
                  <c:v>212.78878576501052</c:v>
                </c:pt>
                <c:pt idx="12">
                  <c:v>209.50358353000635</c:v>
                </c:pt>
                <c:pt idx="13">
                  <c:v>215.39373129023093</c:v>
                </c:pt>
                <c:pt idx="14">
                  <c:v>216.5884855600921</c:v>
                </c:pt>
                <c:pt idx="15">
                  <c:v>221.32914267604167</c:v>
                </c:pt>
                <c:pt idx="16">
                  <c:v>161.39486711115191</c:v>
                </c:pt>
                <c:pt idx="17">
                  <c:v>199.51574960599228</c:v>
                </c:pt>
                <c:pt idx="18">
                  <c:v>222.99677607366993</c:v>
                </c:pt>
                <c:pt idx="19">
                  <c:v>223.41364355177106</c:v>
                </c:pt>
                <c:pt idx="20">
                  <c:v>231.05880617900783</c:v>
                </c:pt>
                <c:pt idx="21">
                  <c:v>225.17034298021926</c:v>
                </c:pt>
                <c:pt idx="22">
                  <c:v>206.97203432564717</c:v>
                </c:pt>
                <c:pt idx="23">
                  <c:v>202.6613267159436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'09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'!$F$9:$F$32</c:f>
              <c:numCache>
                <c:formatCode>General</c:formatCode>
                <c:ptCount val="24"/>
                <c:pt idx="0">
                  <c:v>161.21</c:v>
                </c:pt>
                <c:pt idx="1">
                  <c:v>158.51</c:v>
                </c:pt>
                <c:pt idx="2">
                  <c:v>152.87</c:v>
                </c:pt>
                <c:pt idx="3">
                  <c:v>147.62</c:v>
                </c:pt>
                <c:pt idx="4">
                  <c:v>152.80000000000001</c:v>
                </c:pt>
                <c:pt idx="5">
                  <c:v>109.24</c:v>
                </c:pt>
                <c:pt idx="6">
                  <c:v>103.31</c:v>
                </c:pt>
                <c:pt idx="7">
                  <c:v>87.69</c:v>
                </c:pt>
                <c:pt idx="8">
                  <c:v>74.95</c:v>
                </c:pt>
                <c:pt idx="9">
                  <c:v>67.73</c:v>
                </c:pt>
                <c:pt idx="10">
                  <c:v>61.01</c:v>
                </c:pt>
                <c:pt idx="11">
                  <c:v>80.989999999999995</c:v>
                </c:pt>
                <c:pt idx="12">
                  <c:v>60.28</c:v>
                </c:pt>
                <c:pt idx="13">
                  <c:v>106.15</c:v>
                </c:pt>
                <c:pt idx="14">
                  <c:v>129.69</c:v>
                </c:pt>
                <c:pt idx="15">
                  <c:v>131.58000000000001</c:v>
                </c:pt>
                <c:pt idx="16">
                  <c:v>130.86000000000001</c:v>
                </c:pt>
                <c:pt idx="17">
                  <c:v>135.87</c:v>
                </c:pt>
                <c:pt idx="18">
                  <c:v>157.22999999999999</c:v>
                </c:pt>
                <c:pt idx="19">
                  <c:v>154.58000000000001</c:v>
                </c:pt>
                <c:pt idx="20">
                  <c:v>152.63</c:v>
                </c:pt>
                <c:pt idx="21">
                  <c:v>153.77000000000001</c:v>
                </c:pt>
                <c:pt idx="22">
                  <c:v>145.29</c:v>
                </c:pt>
                <c:pt idx="23">
                  <c:v>135.19999999999999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'09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'!$G$9:$G$32</c:f>
              <c:numCache>
                <c:formatCode>0.00</c:formatCode>
                <c:ptCount val="24"/>
                <c:pt idx="0">
                  <c:v>91.07350351354151</c:v>
                </c:pt>
                <c:pt idx="1">
                  <c:v>89.534312140219896</c:v>
                </c:pt>
                <c:pt idx="2">
                  <c:v>84.869745195550138</c:v>
                </c:pt>
                <c:pt idx="3">
                  <c:v>82.800768432039405</c:v>
                </c:pt>
                <c:pt idx="4">
                  <c:v>87.782335485982642</c:v>
                </c:pt>
                <c:pt idx="5">
                  <c:v>76.354841563812769</c:v>
                </c:pt>
                <c:pt idx="6">
                  <c:v>72.277053230302272</c:v>
                </c:pt>
                <c:pt idx="7">
                  <c:v>74.423281088423522</c:v>
                </c:pt>
                <c:pt idx="8">
                  <c:v>71.739317895929702</c:v>
                </c:pt>
                <c:pt idx="9">
                  <c:v>66.531087347369365</c:v>
                </c:pt>
                <c:pt idx="10">
                  <c:v>63.305423254203625</c:v>
                </c:pt>
                <c:pt idx="11">
                  <c:v>66.266098165479775</c:v>
                </c:pt>
                <c:pt idx="12">
                  <c:v>67.770764048829633</c:v>
                </c:pt>
                <c:pt idx="13">
                  <c:v>73.165499673700666</c:v>
                </c:pt>
                <c:pt idx="14">
                  <c:v>89.884483146405017</c:v>
                </c:pt>
                <c:pt idx="15">
                  <c:v>92.177922816877611</c:v>
                </c:pt>
                <c:pt idx="16">
                  <c:v>91.462707425138476</c:v>
                </c:pt>
                <c:pt idx="17">
                  <c:v>95.991908415574542</c:v>
                </c:pt>
                <c:pt idx="18">
                  <c:v>116.53617255389955</c:v>
                </c:pt>
                <c:pt idx="19">
                  <c:v>113.98731478838506</c:v>
                </c:pt>
                <c:pt idx="20">
                  <c:v>112.1117500212801</c:v>
                </c:pt>
                <c:pt idx="21">
                  <c:v>113.2082330058261</c:v>
                </c:pt>
                <c:pt idx="22">
                  <c:v>105.05201262160546</c:v>
                </c:pt>
                <c:pt idx="23">
                  <c:v>95.347516383729612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'09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'!$H$9:$H$32</c:f>
              <c:numCache>
                <c:formatCode>0.00</c:formatCode>
                <c:ptCount val="24"/>
                <c:pt idx="0">
                  <c:v>63.897569965643896</c:v>
                </c:pt>
                <c:pt idx="1">
                  <c:v>62.839359937794455</c:v>
                </c:pt>
                <c:pt idx="2">
                  <c:v>62.078243795771066</c:v>
                </c:pt>
                <c:pt idx="3">
                  <c:v>59.096717473900426</c:v>
                </c:pt>
                <c:pt idx="4">
                  <c:v>59.098313465595851</c:v>
                </c:pt>
                <c:pt idx="5">
                  <c:v>28.585333804579975</c:v>
                </c:pt>
                <c:pt idx="6">
                  <c:v>26.732362159948408</c:v>
                </c:pt>
                <c:pt idx="7">
                  <c:v>9.0140129090858956</c:v>
                </c:pt>
                <c:pt idx="8">
                  <c:v>-1.1298013691858593</c:v>
                </c:pt>
                <c:pt idx="9">
                  <c:v>-3.0689929042385486</c:v>
                </c:pt>
                <c:pt idx="10">
                  <c:v>-6.4356526589559309</c:v>
                </c:pt>
                <c:pt idx="11">
                  <c:v>9.5584578336295394</c:v>
                </c:pt>
                <c:pt idx="12">
                  <c:v>-11.441759628172367</c:v>
                </c:pt>
                <c:pt idx="13">
                  <c:v>27.390804120521278</c:v>
                </c:pt>
                <c:pt idx="14">
                  <c:v>34.54431470838081</c:v>
                </c:pt>
                <c:pt idx="15">
                  <c:v>34.204713808563994</c:v>
                </c:pt>
                <c:pt idx="16">
                  <c:v>34.192329348271471</c:v>
                </c:pt>
                <c:pt idx="17">
                  <c:v>34.602069720243151</c:v>
                </c:pt>
                <c:pt idx="18">
                  <c:v>34.606138843028823</c:v>
                </c:pt>
                <c:pt idx="19">
                  <c:v>34.605695162606359</c:v>
                </c:pt>
                <c:pt idx="20">
                  <c:v>34.605358833628429</c:v>
                </c:pt>
                <c:pt idx="21">
                  <c:v>34.605556493247342</c:v>
                </c:pt>
                <c:pt idx="22">
                  <c:v>34.604011843515387</c:v>
                </c:pt>
                <c:pt idx="23">
                  <c:v>34.601921268288976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'09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'!$I$9:$I$32</c:f>
              <c:numCache>
                <c:formatCode>0.00</c:formatCode>
                <c:ptCount val="24"/>
                <c:pt idx="0">
                  <c:v>6.2389265208146112</c:v>
                </c:pt>
                <c:pt idx="1">
                  <c:v>6.1363279219856492</c:v>
                </c:pt>
                <c:pt idx="2">
                  <c:v>5.9220110086788038</c:v>
                </c:pt>
                <c:pt idx="3">
                  <c:v>5.7225140940601689</c:v>
                </c:pt>
                <c:pt idx="4">
                  <c:v>5.9193510484215137</c:v>
                </c:pt>
                <c:pt idx="5">
                  <c:v>4.2998246316072466</c:v>
                </c:pt>
                <c:pt idx="6">
                  <c:v>4.3005846097493174</c:v>
                </c:pt>
                <c:pt idx="7">
                  <c:v>4.2527060024905792</c:v>
                </c:pt>
                <c:pt idx="8">
                  <c:v>4.3404834732561524</c:v>
                </c:pt>
                <c:pt idx="9">
                  <c:v>4.2679055568691764</c:v>
                </c:pt>
                <c:pt idx="10">
                  <c:v>4.1402294047522856</c:v>
                </c:pt>
                <c:pt idx="11">
                  <c:v>5.1654440008906546</c:v>
                </c:pt>
                <c:pt idx="12">
                  <c:v>3.9509955793427269</c:v>
                </c:pt>
                <c:pt idx="13">
                  <c:v>5.5936962057780688</c:v>
                </c:pt>
                <c:pt idx="14">
                  <c:v>5.2612021452141944</c:v>
                </c:pt>
                <c:pt idx="15">
                  <c:v>5.1973633745584022</c:v>
                </c:pt>
                <c:pt idx="16">
                  <c:v>5.2049632265900625</c:v>
                </c:pt>
                <c:pt idx="17">
                  <c:v>5.2760218641823355</c:v>
                </c:pt>
                <c:pt idx="18">
                  <c:v>6.0876886030716362</c:v>
                </c:pt>
                <c:pt idx="19">
                  <c:v>5.9869900490086065</c:v>
                </c:pt>
                <c:pt idx="20">
                  <c:v>5.9128911450914741</c:v>
                </c:pt>
                <c:pt idx="21">
                  <c:v>5.9562105009265833</c:v>
                </c:pt>
                <c:pt idx="22">
                  <c:v>5.6339755348791511</c:v>
                </c:pt>
                <c:pt idx="23">
                  <c:v>5.2505623479814103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'09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2.9</c:v>
                </c:pt>
                <c:pt idx="7">
                  <c:v>5.5</c:v>
                </c:pt>
                <c:pt idx="8">
                  <c:v>13.5</c:v>
                </c:pt>
                <c:pt idx="9">
                  <c:v>10.5</c:v>
                </c:pt>
                <c:pt idx="10">
                  <c:v>10.6</c:v>
                </c:pt>
                <c:pt idx="11">
                  <c:v>17.7</c:v>
                </c:pt>
                <c:pt idx="12">
                  <c:v>5.9</c:v>
                </c:pt>
                <c:pt idx="13">
                  <c:v>12.7</c:v>
                </c:pt>
                <c:pt idx="14">
                  <c:v>4.8</c:v>
                </c:pt>
                <c:pt idx="15">
                  <c:v>1.9</c:v>
                </c:pt>
                <c:pt idx="16">
                  <c:v>2.5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'09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'09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'09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'09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'09 MAI 23 '!$AJ$9:$AJ$32</c:f>
              <c:numCache>
                <c:formatCode>0.00</c:formatCode>
                <c:ptCount val="24"/>
                <c:pt idx="0">
                  <c:v>91.07350351354151</c:v>
                </c:pt>
                <c:pt idx="1">
                  <c:v>89.534312140219896</c:v>
                </c:pt>
                <c:pt idx="2">
                  <c:v>84.869745195550138</c:v>
                </c:pt>
                <c:pt idx="3">
                  <c:v>82.800768432039405</c:v>
                </c:pt>
                <c:pt idx="4">
                  <c:v>87.782335485982642</c:v>
                </c:pt>
                <c:pt idx="5">
                  <c:v>76.954841563812764</c:v>
                </c:pt>
                <c:pt idx="6">
                  <c:v>75.177053230302278</c:v>
                </c:pt>
                <c:pt idx="7">
                  <c:v>79.923281088423522</c:v>
                </c:pt>
                <c:pt idx="8">
                  <c:v>85.239317895929702</c:v>
                </c:pt>
                <c:pt idx="9">
                  <c:v>77.031087347369365</c:v>
                </c:pt>
                <c:pt idx="10">
                  <c:v>73.905423254203626</c:v>
                </c:pt>
                <c:pt idx="11">
                  <c:v>83.966098165479778</c:v>
                </c:pt>
                <c:pt idx="12">
                  <c:v>73.670764048829639</c:v>
                </c:pt>
                <c:pt idx="13">
                  <c:v>85.865499673700668</c:v>
                </c:pt>
                <c:pt idx="14">
                  <c:v>94.684483146405015</c:v>
                </c:pt>
                <c:pt idx="15">
                  <c:v>94.077922816877617</c:v>
                </c:pt>
                <c:pt idx="16">
                  <c:v>93.962707425138476</c:v>
                </c:pt>
                <c:pt idx="17">
                  <c:v>95.991908415574542</c:v>
                </c:pt>
                <c:pt idx="18">
                  <c:v>116.53617255389955</c:v>
                </c:pt>
                <c:pt idx="19">
                  <c:v>113.98731478838506</c:v>
                </c:pt>
                <c:pt idx="20">
                  <c:v>112.1117500212801</c:v>
                </c:pt>
                <c:pt idx="21">
                  <c:v>113.2082330058261</c:v>
                </c:pt>
                <c:pt idx="22">
                  <c:v>105.05201262160546</c:v>
                </c:pt>
                <c:pt idx="23">
                  <c:v>95.347516383729612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'09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'09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'09 MAI 23 '!$AL$9:$AL$32</c:f>
              <c:numCache>
                <c:formatCode>0.00</c:formatCode>
                <c:ptCount val="24"/>
                <c:pt idx="0">
                  <c:v>63.897569965643896</c:v>
                </c:pt>
                <c:pt idx="1">
                  <c:v>62.839359937794455</c:v>
                </c:pt>
                <c:pt idx="2">
                  <c:v>62.078243795771066</c:v>
                </c:pt>
                <c:pt idx="3">
                  <c:v>59.096717473900426</c:v>
                </c:pt>
                <c:pt idx="4">
                  <c:v>59.098313465595851</c:v>
                </c:pt>
                <c:pt idx="5">
                  <c:v>28.925333804579974</c:v>
                </c:pt>
                <c:pt idx="6">
                  <c:v>30.722362159948407</c:v>
                </c:pt>
                <c:pt idx="7">
                  <c:v>24.764012909085896</c:v>
                </c:pt>
                <c:pt idx="8">
                  <c:v>21.670198630814141</c:v>
                </c:pt>
                <c:pt idx="9">
                  <c:v>28.041007095761451</c:v>
                </c:pt>
                <c:pt idx="10">
                  <c:v>27.934347341044067</c:v>
                </c:pt>
                <c:pt idx="11">
                  <c:v>43.828457833629543</c:v>
                </c:pt>
                <c:pt idx="12">
                  <c:v>23.378240371827633</c:v>
                </c:pt>
                <c:pt idx="13">
                  <c:v>52.770804120521277</c:v>
                </c:pt>
                <c:pt idx="14">
                  <c:v>35.534314708380812</c:v>
                </c:pt>
                <c:pt idx="15">
                  <c:v>34.524713808563995</c:v>
                </c:pt>
                <c:pt idx="16">
                  <c:v>34.832329348271472</c:v>
                </c:pt>
                <c:pt idx="17">
                  <c:v>34.602069720243151</c:v>
                </c:pt>
                <c:pt idx="18">
                  <c:v>34.606138843028823</c:v>
                </c:pt>
                <c:pt idx="19">
                  <c:v>34.605695162606359</c:v>
                </c:pt>
                <c:pt idx="20">
                  <c:v>34.605358833628429</c:v>
                </c:pt>
                <c:pt idx="21">
                  <c:v>34.605556493247342</c:v>
                </c:pt>
                <c:pt idx="22">
                  <c:v>34.604011843515387</c:v>
                </c:pt>
                <c:pt idx="23">
                  <c:v>34.601921268288976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1" zoomScale="85" zoomScaleNormal="85" zoomScaleSheetLayoutView="85" workbookViewId="0">
      <selection activeCell="E46" sqref="E4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100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45055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88</v>
      </c>
      <c r="AG4" s="174"/>
      <c r="AH4" s="174"/>
      <c r="AI4" s="174"/>
      <c r="AJ4" s="149" t="s">
        <v>101</v>
      </c>
      <c r="AK4" s="150"/>
      <c r="AL4" s="149" t="s">
        <v>102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89</v>
      </c>
      <c r="S6" s="159"/>
      <c r="T6" s="159"/>
      <c r="U6" s="159"/>
      <c r="V6" s="159"/>
      <c r="W6" s="159"/>
      <c r="X6" s="159"/>
      <c r="Y6" s="159"/>
      <c r="Z6" s="158" t="s">
        <v>90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87</v>
      </c>
      <c r="Y7" s="157"/>
      <c r="Z7" s="180" t="s">
        <v>3</v>
      </c>
      <c r="AA7" s="181"/>
      <c r="AB7" s="181"/>
      <c r="AC7" s="156"/>
      <c r="AD7" s="209" t="s">
        <v>87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177.61</v>
      </c>
      <c r="C9" s="51">
        <f t="shared" ref="C9:C32" si="0">AK9-AE9</f>
        <v>54.702773241663991</v>
      </c>
      <c r="D9" s="52">
        <f t="shared" ref="D9:D32" si="1">AM9-Y9</f>
        <v>135.36924911287898</v>
      </c>
      <c r="E9" s="59">
        <f t="shared" ref="E9:E32" si="2">(AG9+AI9)-Q9</f>
        <v>-12.462022354542965</v>
      </c>
      <c r="F9" s="76">
        <v>161.21</v>
      </c>
      <c r="G9" s="52">
        <f t="shared" ref="G9:G32" si="3">AJ9-AD9</f>
        <v>91.07350351354151</v>
      </c>
      <c r="H9" s="52">
        <f t="shared" ref="H9:H32" si="4">AL9-X9</f>
        <v>63.897569965643896</v>
      </c>
      <c r="I9" s="53">
        <f t="shared" ref="I9:I32" si="5">(AH9+AF9)-P9</f>
        <v>6.2389265208146112</v>
      </c>
      <c r="J9" s="58">
        <v>0</v>
      </c>
      <c r="K9" s="84">
        <v>22.04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22.04</v>
      </c>
      <c r="R9" s="91">
        <v>0</v>
      </c>
      <c r="S9" s="84">
        <v>0</v>
      </c>
      <c r="T9" s="84">
        <v>0</v>
      </c>
      <c r="U9" s="84">
        <v>40.94</v>
      </c>
      <c r="V9" s="68">
        <v>0</v>
      </c>
      <c r="W9" s="90">
        <v>0</v>
      </c>
      <c r="X9" s="94">
        <f>R9+T9+V9</f>
        <v>0</v>
      </c>
      <c r="Y9" s="95">
        <f>S9+U9+W9</f>
        <v>40.94</v>
      </c>
      <c r="Z9" s="91">
        <v>0</v>
      </c>
      <c r="AA9" s="84">
        <v>0</v>
      </c>
      <c r="AB9" s="84">
        <v>0</v>
      </c>
      <c r="AC9" s="84">
        <v>85.77</v>
      </c>
      <c r="AD9" s="96">
        <f>Z9+AB9</f>
        <v>0</v>
      </c>
      <c r="AE9" s="52">
        <f>AA9+AC9</f>
        <v>85.77</v>
      </c>
      <c r="AF9" s="116">
        <v>0.1173225806451613</v>
      </c>
      <c r="AG9" s="117">
        <v>0.45194287634408592</v>
      </c>
      <c r="AH9" s="54">
        <f t="shared" ref="AH9:AH32" si="6">(F9+P9+X9+AD9)-(AJ9+AL9+AF9)</f>
        <v>6.1216039401694502</v>
      </c>
      <c r="AI9" s="63">
        <f t="shared" ref="AI9:AI32" si="7">(B9+Q9+Y9+AE9)-(AM9+AK9+AG9)</f>
        <v>9.1260347691129482</v>
      </c>
      <c r="AJ9" s="64">
        <v>91.07350351354151</v>
      </c>
      <c r="AK9" s="61">
        <v>140.47277324166399</v>
      </c>
      <c r="AL9" s="66">
        <v>63.897569965643896</v>
      </c>
      <c r="AM9" s="61">
        <v>176.30924911287897</v>
      </c>
      <c r="AS9" s="121"/>
      <c r="BA9" s="42"/>
      <c r="BB9" s="42"/>
    </row>
    <row r="10" spans="1:54" ht="15.75" x14ac:dyDescent="0.25">
      <c r="A10" s="25">
        <v>2</v>
      </c>
      <c r="B10" s="69">
        <v>166.03</v>
      </c>
      <c r="C10" s="51">
        <f t="shared" si="0"/>
        <v>45.799883734415914</v>
      </c>
      <c r="D10" s="52">
        <f t="shared" si="1"/>
        <v>132.99235718112377</v>
      </c>
      <c r="E10" s="59">
        <f t="shared" si="2"/>
        <v>-12.762240915539726</v>
      </c>
      <c r="F10" s="68">
        <v>158.51</v>
      </c>
      <c r="G10" s="52">
        <f t="shared" si="3"/>
        <v>89.534312140219896</v>
      </c>
      <c r="H10" s="52">
        <f t="shared" si="4"/>
        <v>62.839359937794455</v>
      </c>
      <c r="I10" s="53">
        <f t="shared" si="5"/>
        <v>6.1363279219856492</v>
      </c>
      <c r="J10" s="58">
        <v>0</v>
      </c>
      <c r="K10" s="81">
        <v>22.03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22.03</v>
      </c>
      <c r="R10" s="91">
        <v>0</v>
      </c>
      <c r="S10" s="84">
        <v>0</v>
      </c>
      <c r="T10" s="84">
        <v>0</v>
      </c>
      <c r="U10" s="84">
        <v>40.94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40.94</v>
      </c>
      <c r="Z10" s="91">
        <v>0</v>
      </c>
      <c r="AA10" s="84">
        <v>0</v>
      </c>
      <c r="AB10" s="84">
        <v>0</v>
      </c>
      <c r="AC10" s="84">
        <v>86.28</v>
      </c>
      <c r="AD10" s="96">
        <f t="shared" ref="AD10:AD32" si="12">Z10+AB10</f>
        <v>0</v>
      </c>
      <c r="AE10" s="52">
        <f t="shared" ref="AE10:AE32" si="13">AA10+AC10</f>
        <v>86.28</v>
      </c>
      <c r="AF10" s="118">
        <v>0.1173225806451613</v>
      </c>
      <c r="AG10" s="117">
        <v>0.45194287634408592</v>
      </c>
      <c r="AH10" s="54">
        <f t="shared" si="6"/>
        <v>6.0190053413404883</v>
      </c>
      <c r="AI10" s="63">
        <f t="shared" si="7"/>
        <v>8.815816208116189</v>
      </c>
      <c r="AJ10" s="64">
        <v>89.534312140219896</v>
      </c>
      <c r="AK10" s="61">
        <v>132.07988373441592</v>
      </c>
      <c r="AL10" s="66">
        <v>62.839359937794455</v>
      </c>
      <c r="AM10" s="61">
        <v>173.93235718112376</v>
      </c>
      <c r="AS10" s="121"/>
      <c r="BA10" s="42"/>
      <c r="BB10" s="42"/>
    </row>
    <row r="11" spans="1:54" ht="15" customHeight="1" x14ac:dyDescent="0.25">
      <c r="A11" s="25">
        <v>3</v>
      </c>
      <c r="B11" s="69">
        <v>165.89</v>
      </c>
      <c r="C11" s="51">
        <f t="shared" si="0"/>
        <v>46.873334125424691</v>
      </c>
      <c r="D11" s="52">
        <f t="shared" si="1"/>
        <v>131.77022741044215</v>
      </c>
      <c r="E11" s="59">
        <f t="shared" si="2"/>
        <v>-12.75356153586687</v>
      </c>
      <c r="F11" s="68">
        <v>152.87</v>
      </c>
      <c r="G11" s="52">
        <f t="shared" si="3"/>
        <v>84.869745195550138</v>
      </c>
      <c r="H11" s="52">
        <f t="shared" si="4"/>
        <v>62.078243795771066</v>
      </c>
      <c r="I11" s="53">
        <f t="shared" si="5"/>
        <v>5.9220110086788038</v>
      </c>
      <c r="J11" s="58">
        <v>0</v>
      </c>
      <c r="K11" s="81">
        <v>22.03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22.03</v>
      </c>
      <c r="R11" s="91">
        <v>0</v>
      </c>
      <c r="S11" s="84">
        <v>0</v>
      </c>
      <c r="T11" s="84">
        <v>0</v>
      </c>
      <c r="U11" s="84">
        <v>40.92</v>
      </c>
      <c r="V11" s="84">
        <v>0</v>
      </c>
      <c r="W11" s="84">
        <v>0</v>
      </c>
      <c r="X11" s="94">
        <f t="shared" si="10"/>
        <v>0</v>
      </c>
      <c r="Y11" s="95">
        <f t="shared" si="11"/>
        <v>40.92</v>
      </c>
      <c r="Z11" s="91">
        <v>0</v>
      </c>
      <c r="AA11" s="84">
        <v>0</v>
      </c>
      <c r="AB11" s="84">
        <v>0</v>
      </c>
      <c r="AC11" s="84">
        <v>86.75</v>
      </c>
      <c r="AD11" s="96">
        <f t="shared" si="12"/>
        <v>0</v>
      </c>
      <c r="AE11" s="52">
        <f t="shared" si="13"/>
        <v>86.75</v>
      </c>
      <c r="AF11" s="118">
        <v>0.1173225806451613</v>
      </c>
      <c r="AG11" s="117">
        <v>0.45194287634408592</v>
      </c>
      <c r="AH11" s="54">
        <f t="shared" si="6"/>
        <v>5.8046884280336428</v>
      </c>
      <c r="AI11" s="63">
        <f t="shared" si="7"/>
        <v>8.8244955877890447</v>
      </c>
      <c r="AJ11" s="64">
        <v>84.869745195550138</v>
      </c>
      <c r="AK11" s="61">
        <v>133.62333412542469</v>
      </c>
      <c r="AL11" s="66">
        <v>62.078243795771066</v>
      </c>
      <c r="AM11" s="61">
        <v>172.69022741044213</v>
      </c>
      <c r="AS11" s="121"/>
      <c r="BA11" s="42"/>
      <c r="BB11" s="42"/>
    </row>
    <row r="12" spans="1:54" ht="15" customHeight="1" x14ac:dyDescent="0.25">
      <c r="A12" s="25">
        <v>4</v>
      </c>
      <c r="B12" s="69">
        <v>160.20999999999998</v>
      </c>
      <c r="C12" s="51">
        <f t="shared" si="0"/>
        <v>42.546637661083096</v>
      </c>
      <c r="D12" s="52">
        <f t="shared" si="1"/>
        <v>130.56111340844532</v>
      </c>
      <c r="E12" s="59">
        <f t="shared" si="2"/>
        <v>-12.897751069528445</v>
      </c>
      <c r="F12" s="68">
        <v>147.62</v>
      </c>
      <c r="G12" s="52">
        <f t="shared" si="3"/>
        <v>82.800768432039405</v>
      </c>
      <c r="H12" s="52">
        <f t="shared" si="4"/>
        <v>59.096717473900426</v>
      </c>
      <c r="I12" s="53">
        <f t="shared" si="5"/>
        <v>5.7225140940601689</v>
      </c>
      <c r="J12" s="58">
        <v>0</v>
      </c>
      <c r="K12" s="81">
        <v>22.03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22.03</v>
      </c>
      <c r="R12" s="91">
        <v>0</v>
      </c>
      <c r="S12" s="84">
        <v>0</v>
      </c>
      <c r="T12" s="84">
        <v>0</v>
      </c>
      <c r="U12" s="84">
        <v>40.97</v>
      </c>
      <c r="V12" s="84">
        <v>0</v>
      </c>
      <c r="W12" s="84">
        <v>0</v>
      </c>
      <c r="X12" s="94">
        <f t="shared" si="10"/>
        <v>0</v>
      </c>
      <c r="Y12" s="95">
        <f t="shared" si="11"/>
        <v>40.97</v>
      </c>
      <c r="Z12" s="91">
        <v>0</v>
      </c>
      <c r="AA12" s="84">
        <v>0</v>
      </c>
      <c r="AB12" s="84">
        <v>0</v>
      </c>
      <c r="AC12" s="84">
        <v>87.23</v>
      </c>
      <c r="AD12" s="96">
        <f t="shared" si="12"/>
        <v>0</v>
      </c>
      <c r="AE12" s="52">
        <f t="shared" si="13"/>
        <v>87.23</v>
      </c>
      <c r="AF12" s="118">
        <v>0.1173225806451613</v>
      </c>
      <c r="AG12" s="117">
        <v>0.45194287634408592</v>
      </c>
      <c r="AH12" s="54">
        <f t="shared" si="6"/>
        <v>5.6051915134150079</v>
      </c>
      <c r="AI12" s="63">
        <f t="shared" si="7"/>
        <v>8.6803060541274704</v>
      </c>
      <c r="AJ12" s="64">
        <v>82.800768432039405</v>
      </c>
      <c r="AK12" s="61">
        <v>129.7766376610831</v>
      </c>
      <c r="AL12" s="66">
        <v>59.096717473900426</v>
      </c>
      <c r="AM12" s="61">
        <v>171.53111340844532</v>
      </c>
      <c r="AS12" s="121"/>
      <c r="BA12" s="42"/>
      <c r="BB12" s="42"/>
    </row>
    <row r="13" spans="1:54" ht="15.75" x14ac:dyDescent="0.25">
      <c r="A13" s="25">
        <v>5</v>
      </c>
      <c r="B13" s="69">
        <v>160.96</v>
      </c>
      <c r="C13" s="51">
        <f t="shared" si="0"/>
        <v>41.023668942868838</v>
      </c>
      <c r="D13" s="52">
        <f t="shared" si="1"/>
        <v>133.2439703801962</v>
      </c>
      <c r="E13" s="59">
        <f t="shared" si="2"/>
        <v>-13.307639323065066</v>
      </c>
      <c r="F13" s="68">
        <v>152.80000000000001</v>
      </c>
      <c r="G13" s="52">
        <f t="shared" si="3"/>
        <v>87.782335485982642</v>
      </c>
      <c r="H13" s="52">
        <f t="shared" si="4"/>
        <v>59.098313465595851</v>
      </c>
      <c r="I13" s="53">
        <f t="shared" si="5"/>
        <v>5.9193510484215137</v>
      </c>
      <c r="J13" s="58">
        <v>0</v>
      </c>
      <c r="K13" s="81">
        <v>22.03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22.03</v>
      </c>
      <c r="R13" s="91">
        <v>0</v>
      </c>
      <c r="S13" s="84">
        <v>0</v>
      </c>
      <c r="T13" s="84">
        <v>0</v>
      </c>
      <c r="U13" s="84">
        <v>27.24</v>
      </c>
      <c r="V13" s="84">
        <v>0</v>
      </c>
      <c r="W13" s="84">
        <v>0</v>
      </c>
      <c r="X13" s="94">
        <f t="shared" si="10"/>
        <v>0</v>
      </c>
      <c r="Y13" s="95">
        <f t="shared" si="11"/>
        <v>27.24</v>
      </c>
      <c r="Z13" s="91">
        <v>0</v>
      </c>
      <c r="AA13" s="84">
        <v>0</v>
      </c>
      <c r="AB13" s="84">
        <v>0</v>
      </c>
      <c r="AC13" s="84">
        <v>85.57</v>
      </c>
      <c r="AD13" s="96">
        <f t="shared" si="12"/>
        <v>0</v>
      </c>
      <c r="AE13" s="52">
        <f t="shared" si="13"/>
        <v>85.57</v>
      </c>
      <c r="AF13" s="118">
        <v>0.1173225806451613</v>
      </c>
      <c r="AG13" s="117">
        <v>0.45194287634408592</v>
      </c>
      <c r="AH13" s="54">
        <f t="shared" si="6"/>
        <v>5.8020284677763527</v>
      </c>
      <c r="AI13" s="63">
        <f t="shared" si="7"/>
        <v>8.2704178005908489</v>
      </c>
      <c r="AJ13" s="64">
        <v>87.782335485982642</v>
      </c>
      <c r="AK13" s="61">
        <v>126.59366894286883</v>
      </c>
      <c r="AL13" s="66">
        <v>59.098313465595851</v>
      </c>
      <c r="AM13" s="61">
        <v>160.48397038019621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162.66999999999999</v>
      </c>
      <c r="C14" s="51">
        <f t="shared" si="0"/>
        <v>31.652929726486178</v>
      </c>
      <c r="D14" s="52">
        <f t="shared" si="1"/>
        <v>144.17828129274835</v>
      </c>
      <c r="E14" s="59">
        <f t="shared" si="2"/>
        <v>-13.161211019234591</v>
      </c>
      <c r="F14" s="68">
        <v>109.24</v>
      </c>
      <c r="G14" s="52">
        <f t="shared" si="3"/>
        <v>76.354841563812769</v>
      </c>
      <c r="H14" s="52">
        <f t="shared" si="4"/>
        <v>28.585333804579975</v>
      </c>
      <c r="I14" s="53">
        <f t="shared" si="5"/>
        <v>4.2998246316072466</v>
      </c>
      <c r="J14" s="58">
        <v>0</v>
      </c>
      <c r="K14" s="81">
        <v>22.03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22.03</v>
      </c>
      <c r="R14" s="91">
        <v>0.34</v>
      </c>
      <c r="S14" s="84">
        <v>0</v>
      </c>
      <c r="T14" s="84">
        <v>0</v>
      </c>
      <c r="U14" s="84">
        <v>27.18</v>
      </c>
      <c r="V14" s="84">
        <v>0</v>
      </c>
      <c r="W14" s="84">
        <v>0</v>
      </c>
      <c r="X14" s="94">
        <f t="shared" si="10"/>
        <v>0.34</v>
      </c>
      <c r="Y14" s="95">
        <f t="shared" si="11"/>
        <v>27.18</v>
      </c>
      <c r="Z14" s="91">
        <v>0.6</v>
      </c>
      <c r="AA14" s="84">
        <v>0</v>
      </c>
      <c r="AB14" s="84">
        <v>0</v>
      </c>
      <c r="AC14" s="84">
        <v>89.15</v>
      </c>
      <c r="AD14" s="96">
        <f t="shared" si="12"/>
        <v>0.6</v>
      </c>
      <c r="AE14" s="52">
        <f t="shared" si="13"/>
        <v>89.15</v>
      </c>
      <c r="AF14" s="118">
        <v>0.1173225806451613</v>
      </c>
      <c r="AG14" s="117">
        <v>0.45194287634408592</v>
      </c>
      <c r="AH14" s="54">
        <f t="shared" si="6"/>
        <v>4.1825020509620856</v>
      </c>
      <c r="AI14" s="63">
        <f t="shared" si="7"/>
        <v>8.4168461044213245</v>
      </c>
      <c r="AJ14" s="64">
        <v>76.954841563812764</v>
      </c>
      <c r="AK14" s="61">
        <v>120.80292972648618</v>
      </c>
      <c r="AL14" s="66">
        <v>28.925333804579974</v>
      </c>
      <c r="AM14" s="61">
        <v>171.35828129274836</v>
      </c>
      <c r="AS14" s="121"/>
      <c r="BA14" s="42"/>
      <c r="BB14" s="42"/>
    </row>
    <row r="15" spans="1:54" ht="15.75" x14ac:dyDescent="0.25">
      <c r="A15" s="25">
        <v>7</v>
      </c>
      <c r="B15" s="69">
        <v>187.06</v>
      </c>
      <c r="C15" s="51">
        <f t="shared" si="0"/>
        <v>45.286542929494161</v>
      </c>
      <c r="D15" s="52">
        <f t="shared" si="1"/>
        <v>132.83467353804772</v>
      </c>
      <c r="E15" s="59">
        <f t="shared" si="2"/>
        <v>8.9387835324580838</v>
      </c>
      <c r="F15" s="68">
        <v>103.31</v>
      </c>
      <c r="G15" s="52">
        <f t="shared" si="3"/>
        <v>72.277053230302272</v>
      </c>
      <c r="H15" s="52">
        <f t="shared" si="4"/>
        <v>26.732362159948408</v>
      </c>
      <c r="I15" s="53">
        <f t="shared" si="5"/>
        <v>4.3005846097493174</v>
      </c>
      <c r="J15" s="58">
        <v>0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0</v>
      </c>
      <c r="R15" s="91">
        <v>3.99</v>
      </c>
      <c r="S15" s="84">
        <v>0</v>
      </c>
      <c r="T15" s="84">
        <v>0</v>
      </c>
      <c r="U15" s="84">
        <v>27.18</v>
      </c>
      <c r="V15" s="84">
        <v>0</v>
      </c>
      <c r="W15" s="84">
        <v>0</v>
      </c>
      <c r="X15" s="94">
        <f t="shared" si="10"/>
        <v>3.99</v>
      </c>
      <c r="Y15" s="95">
        <f t="shared" si="11"/>
        <v>27.18</v>
      </c>
      <c r="Z15" s="91">
        <v>2.9</v>
      </c>
      <c r="AA15" s="84">
        <v>0</v>
      </c>
      <c r="AB15" s="84">
        <v>0</v>
      </c>
      <c r="AC15" s="84">
        <v>89.29</v>
      </c>
      <c r="AD15" s="96">
        <f t="shared" si="12"/>
        <v>2.9</v>
      </c>
      <c r="AE15" s="52">
        <f t="shared" si="13"/>
        <v>89.29</v>
      </c>
      <c r="AF15" s="118">
        <v>0.1173225806451613</v>
      </c>
      <c r="AG15" s="117">
        <v>0.45194287634408592</v>
      </c>
      <c r="AH15" s="54">
        <f t="shared" si="6"/>
        <v>4.1832620291041565</v>
      </c>
      <c r="AI15" s="63">
        <f t="shared" si="7"/>
        <v>8.4868406561139977</v>
      </c>
      <c r="AJ15" s="64">
        <v>75.177053230302278</v>
      </c>
      <c r="AK15" s="61">
        <v>134.57654292949417</v>
      </c>
      <c r="AL15" s="66">
        <v>30.722362159948407</v>
      </c>
      <c r="AM15" s="61">
        <v>160.01467353804773</v>
      </c>
      <c r="AS15" s="121"/>
      <c r="BA15" s="42"/>
      <c r="BB15" s="42"/>
    </row>
    <row r="16" spans="1:54" ht="15.75" x14ac:dyDescent="0.25">
      <c r="A16" s="25">
        <v>8</v>
      </c>
      <c r="B16" s="69">
        <v>237.28</v>
      </c>
      <c r="C16" s="51">
        <f t="shared" si="0"/>
        <v>68.999892329238961</v>
      </c>
      <c r="D16" s="52">
        <f t="shared" si="1"/>
        <v>157.94309680644983</v>
      </c>
      <c r="E16" s="59">
        <f t="shared" si="2"/>
        <v>10.33701086431112</v>
      </c>
      <c r="F16" s="68">
        <v>87.69</v>
      </c>
      <c r="G16" s="52">
        <f t="shared" si="3"/>
        <v>74.423281088423522</v>
      </c>
      <c r="H16" s="52">
        <f t="shared" si="4"/>
        <v>9.0140129090858956</v>
      </c>
      <c r="I16" s="53">
        <f t="shared" si="5"/>
        <v>4.2527060024905792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0</v>
      </c>
      <c r="R16" s="91">
        <v>15.75</v>
      </c>
      <c r="S16" s="84">
        <v>0</v>
      </c>
      <c r="T16" s="84">
        <v>0</v>
      </c>
      <c r="U16" s="84">
        <v>27.18</v>
      </c>
      <c r="V16" s="84">
        <v>0</v>
      </c>
      <c r="W16" s="84">
        <v>0</v>
      </c>
      <c r="X16" s="94">
        <f t="shared" si="10"/>
        <v>15.75</v>
      </c>
      <c r="Y16" s="95">
        <f t="shared" si="11"/>
        <v>27.18</v>
      </c>
      <c r="Z16" s="91">
        <v>5.5</v>
      </c>
      <c r="AA16" s="84">
        <v>0</v>
      </c>
      <c r="AB16" s="84">
        <v>0</v>
      </c>
      <c r="AC16" s="84">
        <v>89.01</v>
      </c>
      <c r="AD16" s="96">
        <f t="shared" si="12"/>
        <v>5.5</v>
      </c>
      <c r="AE16" s="52">
        <f t="shared" si="13"/>
        <v>89.01</v>
      </c>
      <c r="AF16" s="118">
        <v>0.1173225806451613</v>
      </c>
      <c r="AG16" s="117">
        <v>0.45194287634408592</v>
      </c>
      <c r="AH16" s="54">
        <f t="shared" si="6"/>
        <v>4.1353834218454182</v>
      </c>
      <c r="AI16" s="63">
        <f t="shared" si="7"/>
        <v>9.8850679879670338</v>
      </c>
      <c r="AJ16" s="64">
        <v>79.923281088423522</v>
      </c>
      <c r="AK16" s="61">
        <v>158.00989232923897</v>
      </c>
      <c r="AL16" s="66">
        <v>24.764012909085896</v>
      </c>
      <c r="AM16" s="61">
        <v>185.12309680644984</v>
      </c>
      <c r="AS16" s="121"/>
      <c r="BA16" s="42"/>
      <c r="BB16" s="42"/>
    </row>
    <row r="17" spans="1:54" ht="15.75" x14ac:dyDescent="0.25">
      <c r="A17" s="25">
        <v>9</v>
      </c>
      <c r="B17" s="69">
        <v>230.45</v>
      </c>
      <c r="C17" s="51">
        <f t="shared" si="0"/>
        <v>63.047756599945828</v>
      </c>
      <c r="D17" s="52">
        <f t="shared" si="1"/>
        <v>157.25394158934174</v>
      </c>
      <c r="E17" s="59">
        <f t="shared" si="2"/>
        <v>10.148301810712363</v>
      </c>
      <c r="F17" s="68">
        <v>74.95</v>
      </c>
      <c r="G17" s="52">
        <f t="shared" si="3"/>
        <v>71.739317895929702</v>
      </c>
      <c r="H17" s="52">
        <f t="shared" si="4"/>
        <v>-1.1298013691858593</v>
      </c>
      <c r="I17" s="53">
        <f t="shared" si="5"/>
        <v>4.3404834732561524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22.8</v>
      </c>
      <c r="S17" s="84">
        <v>0</v>
      </c>
      <c r="T17" s="84">
        <v>0</v>
      </c>
      <c r="U17" s="84">
        <v>27.02</v>
      </c>
      <c r="V17" s="84">
        <v>0</v>
      </c>
      <c r="W17" s="84">
        <v>0</v>
      </c>
      <c r="X17" s="94">
        <f t="shared" si="10"/>
        <v>22.8</v>
      </c>
      <c r="Y17" s="95">
        <f t="shared" si="11"/>
        <v>27.02</v>
      </c>
      <c r="Z17" s="91">
        <v>13.5</v>
      </c>
      <c r="AA17" s="84">
        <v>0</v>
      </c>
      <c r="AB17" s="84">
        <v>0</v>
      </c>
      <c r="AC17" s="84">
        <v>89.26</v>
      </c>
      <c r="AD17" s="96">
        <f t="shared" si="12"/>
        <v>13.5</v>
      </c>
      <c r="AE17" s="52">
        <f t="shared" si="13"/>
        <v>89.26</v>
      </c>
      <c r="AF17" s="118">
        <v>0.1173225806451613</v>
      </c>
      <c r="AG17" s="117">
        <v>0.45194287634408592</v>
      </c>
      <c r="AH17" s="54">
        <f t="shared" si="6"/>
        <v>4.2231608926109914</v>
      </c>
      <c r="AI17" s="63">
        <f t="shared" si="7"/>
        <v>9.696358934368277</v>
      </c>
      <c r="AJ17" s="64">
        <v>85.239317895929702</v>
      </c>
      <c r="AK17" s="61">
        <v>152.30775659994583</v>
      </c>
      <c r="AL17" s="66">
        <v>21.670198630814141</v>
      </c>
      <c r="AM17" s="61">
        <v>184.27394158934175</v>
      </c>
      <c r="AS17" s="121"/>
      <c r="BA17" s="42"/>
      <c r="BB17" s="42"/>
    </row>
    <row r="18" spans="1:54" ht="15.75" x14ac:dyDescent="0.25">
      <c r="A18" s="25">
        <v>10</v>
      </c>
      <c r="B18" s="69">
        <v>250</v>
      </c>
      <c r="C18" s="51">
        <f t="shared" si="0"/>
        <v>75.562282381342229</v>
      </c>
      <c r="D18" s="52">
        <f t="shared" si="1"/>
        <v>163.3735852917865</v>
      </c>
      <c r="E18" s="59">
        <f t="shared" si="2"/>
        <v>11.064132326871269</v>
      </c>
      <c r="F18" s="68">
        <v>67.73</v>
      </c>
      <c r="G18" s="52">
        <f t="shared" si="3"/>
        <v>66.531087347369365</v>
      </c>
      <c r="H18" s="52">
        <f t="shared" si="4"/>
        <v>-3.0689929042385486</v>
      </c>
      <c r="I18" s="53">
        <f t="shared" si="5"/>
        <v>4.2679055568691764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31.11</v>
      </c>
      <c r="S18" s="84">
        <v>0</v>
      </c>
      <c r="T18" s="84">
        <v>0</v>
      </c>
      <c r="U18" s="84">
        <v>40.270000000000003</v>
      </c>
      <c r="V18" s="84">
        <v>0</v>
      </c>
      <c r="W18" s="84">
        <v>0</v>
      </c>
      <c r="X18" s="94">
        <f t="shared" si="10"/>
        <v>31.11</v>
      </c>
      <c r="Y18" s="95">
        <f t="shared" si="11"/>
        <v>40.270000000000003</v>
      </c>
      <c r="Z18" s="91">
        <v>10.5</v>
      </c>
      <c r="AA18" s="84">
        <v>0</v>
      </c>
      <c r="AB18" s="84">
        <v>0</v>
      </c>
      <c r="AC18" s="84">
        <v>89.17</v>
      </c>
      <c r="AD18" s="96">
        <f t="shared" si="12"/>
        <v>10.5</v>
      </c>
      <c r="AE18" s="52">
        <f t="shared" si="13"/>
        <v>89.17</v>
      </c>
      <c r="AF18" s="118">
        <v>0.1173225806451613</v>
      </c>
      <c r="AG18" s="117">
        <v>0.45194287634408592</v>
      </c>
      <c r="AH18" s="54">
        <f t="shared" si="6"/>
        <v>4.1505829762240154</v>
      </c>
      <c r="AI18" s="63">
        <f t="shared" si="7"/>
        <v>10.612189450527183</v>
      </c>
      <c r="AJ18" s="64">
        <v>77.031087347369365</v>
      </c>
      <c r="AK18" s="61">
        <v>164.73228238134223</v>
      </c>
      <c r="AL18" s="66">
        <v>28.041007095761451</v>
      </c>
      <c r="AM18" s="61">
        <v>203.64358529178651</v>
      </c>
      <c r="AS18" s="121"/>
      <c r="BA18" s="42"/>
      <c r="BB18" s="42"/>
    </row>
    <row r="19" spans="1:54" ht="15.75" x14ac:dyDescent="0.25">
      <c r="A19" s="25">
        <v>11</v>
      </c>
      <c r="B19" s="69">
        <v>256</v>
      </c>
      <c r="C19" s="51">
        <f t="shared" si="0"/>
        <v>73.131038910704163</v>
      </c>
      <c r="D19" s="52">
        <f t="shared" si="1"/>
        <v>171.62983726124514</v>
      </c>
      <c r="E19" s="59">
        <f t="shared" si="2"/>
        <v>11.239123828050689</v>
      </c>
      <c r="F19" s="68">
        <v>61.01</v>
      </c>
      <c r="G19" s="52">
        <f t="shared" si="3"/>
        <v>63.305423254203625</v>
      </c>
      <c r="H19" s="52">
        <f t="shared" si="4"/>
        <v>-6.4356526589559309</v>
      </c>
      <c r="I19" s="53">
        <f t="shared" si="5"/>
        <v>4.1402294047522856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34.369999999999997</v>
      </c>
      <c r="S19" s="84">
        <v>0</v>
      </c>
      <c r="T19" s="84">
        <v>0</v>
      </c>
      <c r="U19" s="84">
        <v>40.270000000000003</v>
      </c>
      <c r="V19" s="84">
        <v>0</v>
      </c>
      <c r="W19" s="84">
        <v>0</v>
      </c>
      <c r="X19" s="94">
        <f t="shared" si="10"/>
        <v>34.369999999999997</v>
      </c>
      <c r="Y19" s="95">
        <f t="shared" si="11"/>
        <v>40.270000000000003</v>
      </c>
      <c r="Z19" s="91">
        <v>10.6</v>
      </c>
      <c r="AA19" s="84">
        <v>0</v>
      </c>
      <c r="AB19" s="84">
        <v>0</v>
      </c>
      <c r="AC19" s="84">
        <v>89.42</v>
      </c>
      <c r="AD19" s="96">
        <f t="shared" si="12"/>
        <v>10.6</v>
      </c>
      <c r="AE19" s="52">
        <f t="shared" si="13"/>
        <v>89.42</v>
      </c>
      <c r="AF19" s="118">
        <v>0.1173225806451613</v>
      </c>
      <c r="AG19" s="117">
        <v>0.45194287634408592</v>
      </c>
      <c r="AH19" s="54">
        <f t="shared" si="6"/>
        <v>4.0229068241071246</v>
      </c>
      <c r="AI19" s="63">
        <f t="shared" si="7"/>
        <v>10.787180951706603</v>
      </c>
      <c r="AJ19" s="64">
        <v>73.905423254203626</v>
      </c>
      <c r="AK19" s="61">
        <v>162.55103891070416</v>
      </c>
      <c r="AL19" s="66">
        <v>27.934347341044067</v>
      </c>
      <c r="AM19" s="61">
        <v>211.89983726124515</v>
      </c>
      <c r="AS19" s="121"/>
      <c r="BA19" s="42"/>
      <c r="BB19" s="42"/>
    </row>
    <row r="20" spans="1:54" ht="15.75" x14ac:dyDescent="0.25">
      <c r="A20" s="25">
        <v>12</v>
      </c>
      <c r="B20" s="69">
        <v>250</v>
      </c>
      <c r="C20" s="51">
        <f t="shared" si="0"/>
        <v>66.382121659197395</v>
      </c>
      <c r="D20" s="52">
        <f t="shared" si="1"/>
        <v>172.55878576501053</v>
      </c>
      <c r="E20" s="59">
        <f t="shared" si="2"/>
        <v>11.059092575792059</v>
      </c>
      <c r="F20" s="68">
        <v>80.989999999999995</v>
      </c>
      <c r="G20" s="52">
        <f t="shared" si="3"/>
        <v>66.266098165479775</v>
      </c>
      <c r="H20" s="52">
        <f t="shared" si="4"/>
        <v>9.5584578336295394</v>
      </c>
      <c r="I20" s="53">
        <f t="shared" si="5"/>
        <v>5.1654440008906546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34.270000000000003</v>
      </c>
      <c r="S20" s="84">
        <v>0</v>
      </c>
      <c r="T20" s="84">
        <v>0</v>
      </c>
      <c r="U20" s="84">
        <v>40.229999999999997</v>
      </c>
      <c r="V20" s="84">
        <v>0</v>
      </c>
      <c r="W20" s="84">
        <v>0</v>
      </c>
      <c r="X20" s="94">
        <f t="shared" si="10"/>
        <v>34.270000000000003</v>
      </c>
      <c r="Y20" s="95">
        <f t="shared" si="11"/>
        <v>40.229999999999997</v>
      </c>
      <c r="Z20" s="91">
        <v>17.7</v>
      </c>
      <c r="AA20" s="84">
        <v>0</v>
      </c>
      <c r="AB20" s="84">
        <v>0</v>
      </c>
      <c r="AC20" s="84">
        <v>89.03</v>
      </c>
      <c r="AD20" s="96">
        <f t="shared" si="12"/>
        <v>17.7</v>
      </c>
      <c r="AE20" s="52">
        <f t="shared" si="13"/>
        <v>89.03</v>
      </c>
      <c r="AF20" s="118">
        <v>0.1173225806451613</v>
      </c>
      <c r="AG20" s="117">
        <v>0.45194287634408592</v>
      </c>
      <c r="AH20" s="54">
        <f t="shared" si="6"/>
        <v>5.0481214202454936</v>
      </c>
      <c r="AI20" s="63">
        <f t="shared" si="7"/>
        <v>10.607149699447973</v>
      </c>
      <c r="AJ20" s="64">
        <v>83.966098165479778</v>
      </c>
      <c r="AK20" s="61">
        <v>155.4121216591974</v>
      </c>
      <c r="AL20" s="66">
        <v>43.828457833629543</v>
      </c>
      <c r="AM20" s="61">
        <v>212.78878576501052</v>
      </c>
      <c r="AS20" s="121"/>
      <c r="BA20" s="42"/>
      <c r="BB20" s="42"/>
    </row>
    <row r="21" spans="1:54" ht="15.75" x14ac:dyDescent="0.25">
      <c r="A21" s="25">
        <v>13</v>
      </c>
      <c r="B21" s="69">
        <v>222</v>
      </c>
      <c r="C21" s="51">
        <f t="shared" si="0"/>
        <v>63.934396015808659</v>
      </c>
      <c r="D21" s="52">
        <f t="shared" si="1"/>
        <v>169.31358353000635</v>
      </c>
      <c r="E21" s="59">
        <f t="shared" si="2"/>
        <v>-11.247979545815026</v>
      </c>
      <c r="F21" s="68">
        <v>60.28</v>
      </c>
      <c r="G21" s="52">
        <f t="shared" si="3"/>
        <v>67.770764048829633</v>
      </c>
      <c r="H21" s="52">
        <f t="shared" si="4"/>
        <v>-11.441759628172367</v>
      </c>
      <c r="I21" s="53">
        <f t="shared" si="5"/>
        <v>3.9509955793427269</v>
      </c>
      <c r="J21" s="58">
        <v>0</v>
      </c>
      <c r="K21" s="81">
        <v>22.15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22.15</v>
      </c>
      <c r="R21" s="91">
        <v>34.82</v>
      </c>
      <c r="S21" s="84">
        <v>0</v>
      </c>
      <c r="T21" s="84">
        <v>0</v>
      </c>
      <c r="U21" s="84">
        <v>40.19</v>
      </c>
      <c r="V21" s="84">
        <v>0</v>
      </c>
      <c r="W21" s="84">
        <v>0</v>
      </c>
      <c r="X21" s="94">
        <f t="shared" si="10"/>
        <v>34.82</v>
      </c>
      <c r="Y21" s="95">
        <f t="shared" si="11"/>
        <v>40.19</v>
      </c>
      <c r="Z21" s="91">
        <v>5.9</v>
      </c>
      <c r="AA21" s="84">
        <v>0</v>
      </c>
      <c r="AB21" s="84">
        <v>0</v>
      </c>
      <c r="AC21" s="84">
        <v>89.31</v>
      </c>
      <c r="AD21" s="96">
        <f t="shared" si="12"/>
        <v>5.9</v>
      </c>
      <c r="AE21" s="52">
        <f t="shared" si="13"/>
        <v>89.31</v>
      </c>
      <c r="AF21" s="118">
        <v>0.1173225806451613</v>
      </c>
      <c r="AG21" s="117">
        <v>0.45194287634408592</v>
      </c>
      <c r="AH21" s="54">
        <f t="shared" si="6"/>
        <v>3.8336729986975655</v>
      </c>
      <c r="AI21" s="63">
        <f t="shared" si="7"/>
        <v>10.450077577840887</v>
      </c>
      <c r="AJ21" s="64">
        <v>73.670764048829639</v>
      </c>
      <c r="AK21" s="61">
        <v>153.24439601580866</v>
      </c>
      <c r="AL21" s="66">
        <v>23.378240371827633</v>
      </c>
      <c r="AM21" s="61">
        <v>209.50358353000635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232.9</v>
      </c>
      <c r="C22" s="51">
        <f t="shared" si="0"/>
        <v>68.388102435456233</v>
      </c>
      <c r="D22" s="52">
        <f t="shared" si="1"/>
        <v>175.47373129023094</v>
      </c>
      <c r="E22" s="59">
        <f t="shared" si="2"/>
        <v>-10.961833725687184</v>
      </c>
      <c r="F22" s="68">
        <v>106.15</v>
      </c>
      <c r="G22" s="52">
        <f t="shared" si="3"/>
        <v>73.165499673700666</v>
      </c>
      <c r="H22" s="52">
        <f t="shared" si="4"/>
        <v>27.390804120521278</v>
      </c>
      <c r="I22" s="53">
        <f t="shared" si="5"/>
        <v>5.5936962057780688</v>
      </c>
      <c r="J22" s="58">
        <v>0</v>
      </c>
      <c r="K22" s="81">
        <v>22.15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22.15</v>
      </c>
      <c r="R22" s="91">
        <v>25.38</v>
      </c>
      <c r="S22" s="84">
        <v>0</v>
      </c>
      <c r="T22" s="84">
        <v>0</v>
      </c>
      <c r="U22" s="84">
        <v>39.92</v>
      </c>
      <c r="V22" s="84">
        <v>0</v>
      </c>
      <c r="W22" s="84">
        <v>0</v>
      </c>
      <c r="X22" s="94">
        <f t="shared" si="10"/>
        <v>25.38</v>
      </c>
      <c r="Y22" s="95">
        <f t="shared" si="11"/>
        <v>39.92</v>
      </c>
      <c r="Z22" s="91">
        <v>12.7</v>
      </c>
      <c r="AA22" s="84">
        <v>0</v>
      </c>
      <c r="AB22" s="84">
        <v>0</v>
      </c>
      <c r="AC22" s="84">
        <v>88.9</v>
      </c>
      <c r="AD22" s="96">
        <f t="shared" si="12"/>
        <v>12.7</v>
      </c>
      <c r="AE22" s="52">
        <f t="shared" si="13"/>
        <v>88.9</v>
      </c>
      <c r="AF22" s="118">
        <v>0.1173225806451613</v>
      </c>
      <c r="AG22" s="117">
        <v>0.45194287634408592</v>
      </c>
      <c r="AH22" s="54">
        <f t="shared" si="6"/>
        <v>5.4763736251329078</v>
      </c>
      <c r="AI22" s="63">
        <f t="shared" si="7"/>
        <v>10.736223397968729</v>
      </c>
      <c r="AJ22" s="64">
        <v>85.865499673700668</v>
      </c>
      <c r="AK22" s="61">
        <v>157.28810243545624</v>
      </c>
      <c r="AL22" s="66">
        <v>52.770804120521277</v>
      </c>
      <c r="AM22" s="61">
        <v>215.39373129023093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247.6</v>
      </c>
      <c r="C23" s="51">
        <f t="shared" si="0"/>
        <v>81.592009057001533</v>
      </c>
      <c r="D23" s="52">
        <f t="shared" si="1"/>
        <v>176.5184855600921</v>
      </c>
      <c r="E23" s="59">
        <f t="shared" si="2"/>
        <v>-10.510494617093668</v>
      </c>
      <c r="F23" s="68">
        <v>129.69</v>
      </c>
      <c r="G23" s="52">
        <f t="shared" si="3"/>
        <v>89.884483146405017</v>
      </c>
      <c r="H23" s="52">
        <f t="shared" si="4"/>
        <v>34.54431470838081</v>
      </c>
      <c r="I23" s="53">
        <f t="shared" si="5"/>
        <v>5.2612021452141944</v>
      </c>
      <c r="J23" s="58">
        <v>0</v>
      </c>
      <c r="K23" s="81">
        <v>22.15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22.15</v>
      </c>
      <c r="R23" s="91">
        <v>0.99</v>
      </c>
      <c r="S23" s="84">
        <v>0</v>
      </c>
      <c r="T23" s="84">
        <v>0</v>
      </c>
      <c r="U23" s="84">
        <v>40.07</v>
      </c>
      <c r="V23" s="84">
        <v>0</v>
      </c>
      <c r="W23" s="84">
        <v>0</v>
      </c>
      <c r="X23" s="94">
        <f t="shared" si="10"/>
        <v>0.99</v>
      </c>
      <c r="Y23" s="95">
        <f t="shared" si="11"/>
        <v>40.07</v>
      </c>
      <c r="Z23" s="91">
        <v>4.8</v>
      </c>
      <c r="AA23" s="84">
        <v>0</v>
      </c>
      <c r="AB23" s="84">
        <v>0</v>
      </c>
      <c r="AC23" s="84">
        <v>90.17</v>
      </c>
      <c r="AD23" s="96">
        <f t="shared" si="12"/>
        <v>4.8</v>
      </c>
      <c r="AE23" s="52">
        <f t="shared" si="13"/>
        <v>90.17</v>
      </c>
      <c r="AF23" s="118">
        <v>0.1173225806451613</v>
      </c>
      <c r="AG23" s="117">
        <v>0.45194287634408592</v>
      </c>
      <c r="AH23" s="54">
        <f t="shared" si="6"/>
        <v>5.1438795645690334</v>
      </c>
      <c r="AI23" s="63">
        <f t="shared" si="7"/>
        <v>11.187562506562244</v>
      </c>
      <c r="AJ23" s="64">
        <v>94.684483146405015</v>
      </c>
      <c r="AK23" s="61">
        <v>171.76200905700153</v>
      </c>
      <c r="AL23" s="66">
        <v>35.534314708380812</v>
      </c>
      <c r="AM23" s="61">
        <v>216.5884855600921</v>
      </c>
      <c r="AS23" s="121"/>
      <c r="BA23" s="42"/>
      <c r="BB23" s="42"/>
    </row>
    <row r="24" spans="1:54" ht="15.75" x14ac:dyDescent="0.25">
      <c r="A24" s="25">
        <v>16</v>
      </c>
      <c r="B24" s="69">
        <v>253.8</v>
      </c>
      <c r="C24" s="51">
        <f t="shared" si="0"/>
        <v>82.881237219861532</v>
      </c>
      <c r="D24" s="52">
        <f t="shared" si="1"/>
        <v>181.29914267604167</v>
      </c>
      <c r="E24" s="59">
        <f t="shared" si="2"/>
        <v>-10.380379895903195</v>
      </c>
      <c r="F24" s="68">
        <v>131.58000000000001</v>
      </c>
      <c r="G24" s="52">
        <f t="shared" si="3"/>
        <v>92.177922816877611</v>
      </c>
      <c r="H24" s="52">
        <f t="shared" si="4"/>
        <v>34.204713808563994</v>
      </c>
      <c r="I24" s="53">
        <f t="shared" si="5"/>
        <v>5.1973633745584022</v>
      </c>
      <c r="J24" s="58">
        <v>0</v>
      </c>
      <c r="K24" s="81">
        <v>22.14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22.14</v>
      </c>
      <c r="R24" s="91">
        <v>0.32</v>
      </c>
      <c r="S24" s="84">
        <v>0</v>
      </c>
      <c r="T24" s="84">
        <v>0</v>
      </c>
      <c r="U24" s="84">
        <v>40.03</v>
      </c>
      <c r="V24" s="84">
        <v>0</v>
      </c>
      <c r="W24" s="84">
        <v>0</v>
      </c>
      <c r="X24" s="94">
        <f t="shared" si="10"/>
        <v>0.32</v>
      </c>
      <c r="Y24" s="95">
        <f t="shared" si="11"/>
        <v>40.03</v>
      </c>
      <c r="Z24" s="91">
        <v>1.9</v>
      </c>
      <c r="AA24" s="84">
        <v>0</v>
      </c>
      <c r="AB24" s="84">
        <v>0</v>
      </c>
      <c r="AC24" s="84">
        <v>88.31</v>
      </c>
      <c r="AD24" s="96">
        <f t="shared" si="12"/>
        <v>1.9</v>
      </c>
      <c r="AE24" s="52">
        <f t="shared" si="13"/>
        <v>88.31</v>
      </c>
      <c r="AF24" s="118">
        <v>0.1173225806451613</v>
      </c>
      <c r="AG24" s="117">
        <v>0.45194287634408592</v>
      </c>
      <c r="AH24" s="54">
        <f t="shared" si="6"/>
        <v>5.0800407939132413</v>
      </c>
      <c r="AI24" s="63">
        <f t="shared" si="7"/>
        <v>11.30767722775272</v>
      </c>
      <c r="AJ24" s="64">
        <v>94.077922816877617</v>
      </c>
      <c r="AK24" s="61">
        <v>171.19123721986153</v>
      </c>
      <c r="AL24" s="66">
        <v>34.524713808563995</v>
      </c>
      <c r="AM24" s="61">
        <v>221.32914267604167</v>
      </c>
      <c r="AS24" s="121"/>
      <c r="BA24" s="42"/>
      <c r="BB24" s="42"/>
    </row>
    <row r="25" spans="1:54" ht="15.75" x14ac:dyDescent="0.25">
      <c r="A25" s="25">
        <v>17</v>
      </c>
      <c r="B25" s="69">
        <v>221.7</v>
      </c>
      <c r="C25" s="51">
        <f t="shared" si="0"/>
        <v>72.548447586175982</v>
      </c>
      <c r="D25" s="52">
        <f t="shared" si="1"/>
        <v>161.39486711115191</v>
      </c>
      <c r="E25" s="59">
        <f t="shared" si="2"/>
        <v>-12.24331469732792</v>
      </c>
      <c r="F25" s="68">
        <v>130.86000000000001</v>
      </c>
      <c r="G25" s="52">
        <f t="shared" si="3"/>
        <v>91.462707425138476</v>
      </c>
      <c r="H25" s="52">
        <f t="shared" si="4"/>
        <v>34.192329348271471</v>
      </c>
      <c r="I25" s="53">
        <f t="shared" si="5"/>
        <v>5.2049632265900625</v>
      </c>
      <c r="J25" s="58">
        <v>0</v>
      </c>
      <c r="K25" s="81">
        <v>22.01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22.01</v>
      </c>
      <c r="R25" s="91">
        <v>0.64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94">
        <f t="shared" si="10"/>
        <v>0.64</v>
      </c>
      <c r="Y25" s="95">
        <f t="shared" si="11"/>
        <v>0</v>
      </c>
      <c r="Z25" s="91">
        <v>2.5</v>
      </c>
      <c r="AA25" s="84">
        <v>0</v>
      </c>
      <c r="AB25" s="84">
        <v>0</v>
      </c>
      <c r="AC25" s="84">
        <v>89.39</v>
      </c>
      <c r="AD25" s="96">
        <f t="shared" si="12"/>
        <v>2.5</v>
      </c>
      <c r="AE25" s="52">
        <f t="shared" si="13"/>
        <v>89.39</v>
      </c>
      <c r="AF25" s="118">
        <v>0.1173225806451613</v>
      </c>
      <c r="AG25" s="117">
        <v>0.45194287634408592</v>
      </c>
      <c r="AH25" s="54">
        <f t="shared" si="6"/>
        <v>5.0876406459449015</v>
      </c>
      <c r="AI25" s="63">
        <f t="shared" si="7"/>
        <v>9.3147424263279959</v>
      </c>
      <c r="AJ25" s="64">
        <v>93.962707425138476</v>
      </c>
      <c r="AK25" s="61">
        <v>161.93844758617598</v>
      </c>
      <c r="AL25" s="66">
        <v>34.832329348271472</v>
      </c>
      <c r="AM25" s="61">
        <v>161.39486711115191</v>
      </c>
      <c r="AS25" s="121"/>
      <c r="BA25" s="42"/>
      <c r="BB25" s="42"/>
    </row>
    <row r="26" spans="1:54" ht="15.75" x14ac:dyDescent="0.25">
      <c r="A26" s="25">
        <v>18</v>
      </c>
      <c r="B26" s="69">
        <v>218.3</v>
      </c>
      <c r="C26" s="51">
        <f t="shared" si="0"/>
        <v>66.227572843683603</v>
      </c>
      <c r="D26" s="52">
        <f t="shared" si="1"/>
        <v>163.50574960599229</v>
      </c>
      <c r="E26" s="59">
        <f t="shared" si="2"/>
        <v>-11.433322449675901</v>
      </c>
      <c r="F26" s="68">
        <v>135.87</v>
      </c>
      <c r="G26" s="52">
        <f t="shared" si="3"/>
        <v>95.991908415574542</v>
      </c>
      <c r="H26" s="52">
        <f t="shared" si="4"/>
        <v>34.602069720243151</v>
      </c>
      <c r="I26" s="53">
        <f t="shared" si="5"/>
        <v>5.2760218641823355</v>
      </c>
      <c r="J26" s="58">
        <v>0</v>
      </c>
      <c r="K26" s="81">
        <v>22.01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22.01</v>
      </c>
      <c r="R26" s="91">
        <v>0</v>
      </c>
      <c r="S26" s="84">
        <v>0</v>
      </c>
      <c r="T26" s="84">
        <v>0</v>
      </c>
      <c r="U26" s="84">
        <v>36.01</v>
      </c>
      <c r="V26" s="84">
        <v>0</v>
      </c>
      <c r="W26" s="84">
        <v>0</v>
      </c>
      <c r="X26" s="94">
        <f t="shared" si="10"/>
        <v>0</v>
      </c>
      <c r="Y26" s="95">
        <f t="shared" si="11"/>
        <v>36.01</v>
      </c>
      <c r="Z26" s="91">
        <v>0</v>
      </c>
      <c r="AA26" s="84">
        <v>0</v>
      </c>
      <c r="AB26" s="84">
        <v>0</v>
      </c>
      <c r="AC26" s="84">
        <v>85.71</v>
      </c>
      <c r="AD26" s="96">
        <f t="shared" si="12"/>
        <v>0</v>
      </c>
      <c r="AE26" s="52">
        <f t="shared" si="13"/>
        <v>85.71</v>
      </c>
      <c r="AF26" s="118">
        <v>0.1173225806451613</v>
      </c>
      <c r="AG26" s="117">
        <v>0.45194287634408592</v>
      </c>
      <c r="AH26" s="54">
        <f t="shared" si="6"/>
        <v>5.1586992835371746</v>
      </c>
      <c r="AI26" s="63">
        <f t="shared" si="7"/>
        <v>10.124734673980015</v>
      </c>
      <c r="AJ26" s="64">
        <v>95.991908415574542</v>
      </c>
      <c r="AK26" s="61">
        <v>151.9375728436836</v>
      </c>
      <c r="AL26" s="128">
        <v>34.602069720243151</v>
      </c>
      <c r="AM26" s="61">
        <v>199.51574960599228</v>
      </c>
      <c r="AS26" s="121"/>
      <c r="BA26" s="42"/>
      <c r="BB26" s="42"/>
    </row>
    <row r="27" spans="1:54" ht="15.75" x14ac:dyDescent="0.25">
      <c r="A27" s="25">
        <v>19</v>
      </c>
      <c r="B27" s="69">
        <v>251.3</v>
      </c>
      <c r="C27" s="51">
        <f t="shared" si="0"/>
        <v>78.178319226520486</v>
      </c>
      <c r="D27" s="52">
        <f t="shared" si="1"/>
        <v>183.47677607366992</v>
      </c>
      <c r="E27" s="59">
        <f t="shared" si="2"/>
        <v>-10.355095300190472</v>
      </c>
      <c r="F27" s="68">
        <v>157.22999999999999</v>
      </c>
      <c r="G27" s="52">
        <f t="shared" si="3"/>
        <v>116.53617255389955</v>
      </c>
      <c r="H27" s="52">
        <f t="shared" si="4"/>
        <v>34.606138843028823</v>
      </c>
      <c r="I27" s="53">
        <f t="shared" si="5"/>
        <v>6.0876886030716362</v>
      </c>
      <c r="J27" s="58">
        <v>0</v>
      </c>
      <c r="K27" s="81">
        <v>22.01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22.01</v>
      </c>
      <c r="R27" s="91">
        <v>0</v>
      </c>
      <c r="S27" s="84">
        <v>0</v>
      </c>
      <c r="T27" s="84">
        <v>0</v>
      </c>
      <c r="U27" s="84">
        <v>39.520000000000003</v>
      </c>
      <c r="V27" s="84">
        <v>0</v>
      </c>
      <c r="W27" s="84">
        <v>0</v>
      </c>
      <c r="X27" s="94">
        <f t="shared" si="10"/>
        <v>0</v>
      </c>
      <c r="Y27" s="95">
        <f t="shared" si="11"/>
        <v>39.520000000000003</v>
      </c>
      <c r="Z27" s="91">
        <v>0</v>
      </c>
      <c r="AA27" s="84">
        <v>0</v>
      </c>
      <c r="AB27" s="84">
        <v>0</v>
      </c>
      <c r="AC27" s="84">
        <v>87.71</v>
      </c>
      <c r="AD27" s="96">
        <f t="shared" si="12"/>
        <v>0</v>
      </c>
      <c r="AE27" s="52">
        <f t="shared" si="13"/>
        <v>87.71</v>
      </c>
      <c r="AF27" s="118">
        <v>0.1173225806451613</v>
      </c>
      <c r="AG27" s="117">
        <v>0.45194287634408592</v>
      </c>
      <c r="AH27" s="54">
        <f t="shared" si="6"/>
        <v>5.9703660224264752</v>
      </c>
      <c r="AI27" s="63">
        <f t="shared" si="7"/>
        <v>11.202961823465444</v>
      </c>
      <c r="AJ27" s="64">
        <v>116.53617255389955</v>
      </c>
      <c r="AK27" s="61">
        <v>165.88831922652048</v>
      </c>
      <c r="AL27" s="128">
        <v>34.606138843028823</v>
      </c>
      <c r="AM27" s="61">
        <v>222.99677607366993</v>
      </c>
      <c r="AS27" s="121"/>
      <c r="BA27" s="42"/>
      <c r="BB27" s="42"/>
    </row>
    <row r="28" spans="1:54" ht="15.75" x14ac:dyDescent="0.25">
      <c r="A28" s="25">
        <v>20</v>
      </c>
      <c r="B28" s="69">
        <v>258.2</v>
      </c>
      <c r="C28" s="51">
        <f t="shared" si="0"/>
        <v>77.568890529953578</v>
      </c>
      <c r="D28" s="52">
        <f t="shared" si="1"/>
        <v>191.01364355177105</v>
      </c>
      <c r="E28" s="59">
        <f t="shared" si="2"/>
        <v>-10.382534081724687</v>
      </c>
      <c r="F28" s="68">
        <v>154.58000000000001</v>
      </c>
      <c r="G28" s="52">
        <f t="shared" si="3"/>
        <v>113.98731478838506</v>
      </c>
      <c r="H28" s="52">
        <f t="shared" si="4"/>
        <v>34.605695162606359</v>
      </c>
      <c r="I28" s="53">
        <f t="shared" si="5"/>
        <v>5.9869900490086065</v>
      </c>
      <c r="J28" s="58">
        <v>0</v>
      </c>
      <c r="K28" s="81">
        <v>22.01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22.01</v>
      </c>
      <c r="R28" s="91">
        <v>0</v>
      </c>
      <c r="S28" s="84">
        <v>0</v>
      </c>
      <c r="T28" s="84">
        <v>0</v>
      </c>
      <c r="U28" s="84">
        <v>32.4</v>
      </c>
      <c r="V28" s="84">
        <v>0</v>
      </c>
      <c r="W28" s="84">
        <v>0</v>
      </c>
      <c r="X28" s="94">
        <f t="shared" si="10"/>
        <v>0</v>
      </c>
      <c r="Y28" s="95">
        <f t="shared" si="11"/>
        <v>32.4</v>
      </c>
      <c r="Z28" s="91">
        <v>0</v>
      </c>
      <c r="AA28" s="84">
        <v>0</v>
      </c>
      <c r="AB28" s="84">
        <v>0</v>
      </c>
      <c r="AC28" s="84">
        <v>86.95</v>
      </c>
      <c r="AD28" s="96">
        <f t="shared" si="12"/>
        <v>0</v>
      </c>
      <c r="AE28" s="52">
        <f t="shared" si="13"/>
        <v>86.95</v>
      </c>
      <c r="AF28" s="118">
        <v>0.1173225806451613</v>
      </c>
      <c r="AG28" s="117">
        <v>0.45194287634408592</v>
      </c>
      <c r="AH28" s="54">
        <f t="shared" si="6"/>
        <v>5.8696674683634456</v>
      </c>
      <c r="AI28" s="63">
        <f t="shared" si="7"/>
        <v>11.175523041931228</v>
      </c>
      <c r="AJ28" s="64">
        <v>113.98731478838506</v>
      </c>
      <c r="AK28" s="61">
        <v>164.51889052995358</v>
      </c>
      <c r="AL28" s="128">
        <v>34.605695162606359</v>
      </c>
      <c r="AM28" s="61">
        <v>223.41364355177106</v>
      </c>
      <c r="AS28" s="121"/>
      <c r="BA28" s="42"/>
      <c r="BB28" s="42"/>
    </row>
    <row r="29" spans="1:54" ht="15.75" x14ac:dyDescent="0.25">
      <c r="A29" s="25">
        <v>21</v>
      </c>
      <c r="B29" s="69">
        <v>240.4</v>
      </c>
      <c r="C29" s="51">
        <f t="shared" si="0"/>
        <v>75.552295850256513</v>
      </c>
      <c r="D29" s="52">
        <f t="shared" si="1"/>
        <v>176.06880617900782</v>
      </c>
      <c r="E29" s="59">
        <f t="shared" si="2"/>
        <v>-11.221102029264321</v>
      </c>
      <c r="F29" s="68">
        <v>152.63</v>
      </c>
      <c r="G29" s="52">
        <f t="shared" si="3"/>
        <v>112.1117500212801</v>
      </c>
      <c r="H29" s="52">
        <f t="shared" si="4"/>
        <v>34.605358833628429</v>
      </c>
      <c r="I29" s="53">
        <f t="shared" si="5"/>
        <v>5.9128911450914741</v>
      </c>
      <c r="J29" s="58">
        <v>0</v>
      </c>
      <c r="K29" s="81">
        <v>22.03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22.03</v>
      </c>
      <c r="R29" s="91">
        <v>0</v>
      </c>
      <c r="S29" s="84">
        <v>0</v>
      </c>
      <c r="T29" s="84">
        <v>0</v>
      </c>
      <c r="U29" s="84">
        <v>54.99</v>
      </c>
      <c r="V29" s="84">
        <v>0</v>
      </c>
      <c r="W29" s="84">
        <v>0</v>
      </c>
      <c r="X29" s="94">
        <f t="shared" si="10"/>
        <v>0</v>
      </c>
      <c r="Y29" s="95">
        <f t="shared" si="11"/>
        <v>54.99</v>
      </c>
      <c r="Z29" s="91">
        <v>0</v>
      </c>
      <c r="AA29" s="84">
        <v>0</v>
      </c>
      <c r="AB29" s="84">
        <v>0</v>
      </c>
      <c r="AC29" s="84">
        <v>87.62</v>
      </c>
      <c r="AD29" s="96">
        <f t="shared" si="12"/>
        <v>0</v>
      </c>
      <c r="AE29" s="52">
        <f t="shared" si="13"/>
        <v>87.62</v>
      </c>
      <c r="AF29" s="118">
        <v>0.1173225806451613</v>
      </c>
      <c r="AG29" s="117">
        <v>0.45194287634408592</v>
      </c>
      <c r="AH29" s="54">
        <f t="shared" si="6"/>
        <v>5.7955685644463131</v>
      </c>
      <c r="AI29" s="63">
        <f t="shared" si="7"/>
        <v>10.356955094391594</v>
      </c>
      <c r="AJ29" s="64">
        <v>112.1117500212801</v>
      </c>
      <c r="AK29" s="61">
        <v>163.17229585025652</v>
      </c>
      <c r="AL29" s="128">
        <v>34.605358833628429</v>
      </c>
      <c r="AM29" s="61">
        <v>231.05880617900783</v>
      </c>
      <c r="AS29" s="121"/>
      <c r="BA29" s="42"/>
      <c r="BB29" s="42"/>
    </row>
    <row r="30" spans="1:54" ht="15.75" x14ac:dyDescent="0.25">
      <c r="A30" s="25">
        <v>22</v>
      </c>
      <c r="B30" s="69">
        <v>234.1</v>
      </c>
      <c r="C30" s="51">
        <f t="shared" si="0"/>
        <v>74.739629877040983</v>
      </c>
      <c r="D30" s="52">
        <f t="shared" si="1"/>
        <v>169.71034298021925</v>
      </c>
      <c r="E30" s="59">
        <f t="shared" si="2"/>
        <v>-10.349972857260271</v>
      </c>
      <c r="F30" s="68">
        <v>153.77000000000001</v>
      </c>
      <c r="G30" s="52">
        <f t="shared" si="3"/>
        <v>113.2082330058261</v>
      </c>
      <c r="H30" s="52">
        <f t="shared" si="4"/>
        <v>34.605556493247342</v>
      </c>
      <c r="I30" s="53">
        <f t="shared" si="5"/>
        <v>5.9562105009265833</v>
      </c>
      <c r="J30" s="58">
        <v>0</v>
      </c>
      <c r="K30" s="81">
        <v>21.95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21.95</v>
      </c>
      <c r="R30" s="91">
        <v>0</v>
      </c>
      <c r="S30" s="84"/>
      <c r="T30" s="84">
        <v>0</v>
      </c>
      <c r="U30" s="84">
        <v>55.46</v>
      </c>
      <c r="V30" s="84">
        <v>0</v>
      </c>
      <c r="W30" s="84">
        <v>0</v>
      </c>
      <c r="X30" s="94">
        <f t="shared" si="10"/>
        <v>0</v>
      </c>
      <c r="Y30" s="95">
        <f t="shared" si="11"/>
        <v>55.46</v>
      </c>
      <c r="Z30" s="91">
        <v>0</v>
      </c>
      <c r="AA30" s="84">
        <v>0</v>
      </c>
      <c r="AB30" s="84">
        <v>0</v>
      </c>
      <c r="AC30" s="84">
        <v>87.07</v>
      </c>
      <c r="AD30" s="96">
        <f t="shared" si="12"/>
        <v>0</v>
      </c>
      <c r="AE30" s="52">
        <f t="shared" si="13"/>
        <v>87.07</v>
      </c>
      <c r="AF30" s="118">
        <v>0.1173225806451613</v>
      </c>
      <c r="AG30" s="117">
        <v>0.45194287634408592</v>
      </c>
      <c r="AH30" s="54">
        <f t="shared" si="6"/>
        <v>5.8388879202814223</v>
      </c>
      <c r="AI30" s="63">
        <f t="shared" si="7"/>
        <v>11.148084266395642</v>
      </c>
      <c r="AJ30" s="64">
        <v>113.2082330058261</v>
      </c>
      <c r="AK30" s="61">
        <v>161.80962987704098</v>
      </c>
      <c r="AL30" s="128">
        <v>34.605556493247342</v>
      </c>
      <c r="AM30" s="61">
        <v>225.17034298021926</v>
      </c>
      <c r="AS30" s="121"/>
      <c r="BA30" s="42"/>
      <c r="BB30" s="42"/>
    </row>
    <row r="31" spans="1:54" ht="15.75" x14ac:dyDescent="0.25">
      <c r="A31" s="25">
        <v>23</v>
      </c>
      <c r="B31" s="69">
        <v>227.5</v>
      </c>
      <c r="C31" s="51">
        <f t="shared" si="0"/>
        <v>87.639350092953876</v>
      </c>
      <c r="D31" s="52">
        <f t="shared" si="1"/>
        <v>151.00203432564717</v>
      </c>
      <c r="E31" s="59">
        <f t="shared" si="2"/>
        <v>-11.141384418601012</v>
      </c>
      <c r="F31" s="68">
        <v>145.29</v>
      </c>
      <c r="G31" s="52">
        <f t="shared" si="3"/>
        <v>105.05201262160546</v>
      </c>
      <c r="H31" s="52">
        <f t="shared" si="4"/>
        <v>34.604011843515387</v>
      </c>
      <c r="I31" s="53">
        <f t="shared" si="5"/>
        <v>5.6339755348791511</v>
      </c>
      <c r="J31" s="58">
        <v>0</v>
      </c>
      <c r="K31" s="81">
        <v>22.14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22.14</v>
      </c>
      <c r="R31" s="91">
        <v>0</v>
      </c>
      <c r="S31" s="84">
        <v>0</v>
      </c>
      <c r="T31" s="84">
        <v>0</v>
      </c>
      <c r="U31" s="84">
        <v>55.97</v>
      </c>
      <c r="V31" s="84">
        <v>0</v>
      </c>
      <c r="W31" s="84">
        <v>0</v>
      </c>
      <c r="X31" s="94">
        <f t="shared" si="10"/>
        <v>0</v>
      </c>
      <c r="Y31" s="95">
        <f t="shared" si="11"/>
        <v>55.97</v>
      </c>
      <c r="Z31" s="91">
        <v>0</v>
      </c>
      <c r="AA31" s="84">
        <v>0</v>
      </c>
      <c r="AB31" s="84">
        <v>0</v>
      </c>
      <c r="AC31" s="84">
        <v>71.489999999999995</v>
      </c>
      <c r="AD31" s="96">
        <f t="shared" si="12"/>
        <v>0</v>
      </c>
      <c r="AE31" s="52">
        <f t="shared" si="13"/>
        <v>71.489999999999995</v>
      </c>
      <c r="AF31" s="118">
        <v>0.1173225806451613</v>
      </c>
      <c r="AG31" s="117">
        <v>0.45194287634408592</v>
      </c>
      <c r="AH31" s="54">
        <f t="shared" si="6"/>
        <v>5.5166529542339902</v>
      </c>
      <c r="AI31" s="63">
        <f t="shared" si="7"/>
        <v>10.546672705054903</v>
      </c>
      <c r="AJ31" s="64">
        <v>105.05201262160546</v>
      </c>
      <c r="AK31" s="61">
        <v>159.12935009295387</v>
      </c>
      <c r="AL31" s="128">
        <v>34.604011843515387</v>
      </c>
      <c r="AM31" s="61">
        <v>206.97203432564717</v>
      </c>
      <c r="AS31" s="121"/>
      <c r="BA31" s="42"/>
      <c r="BB31" s="42"/>
    </row>
    <row r="32" spans="1:54" ht="16.5" thickBot="1" x14ac:dyDescent="0.3">
      <c r="A32" s="26">
        <v>24</v>
      </c>
      <c r="B32" s="70">
        <v>223.97</v>
      </c>
      <c r="C32" s="55">
        <f t="shared" si="0"/>
        <v>60.45653522366203</v>
      </c>
      <c r="D32" s="52">
        <f t="shared" si="1"/>
        <v>175.45132671594359</v>
      </c>
      <c r="E32" s="59">
        <f t="shared" si="2"/>
        <v>-11.937861939605666</v>
      </c>
      <c r="F32" s="71">
        <v>135.19999999999999</v>
      </c>
      <c r="G32" s="56">
        <f t="shared" si="3"/>
        <v>95.347516383729612</v>
      </c>
      <c r="H32" s="52">
        <f t="shared" si="4"/>
        <v>34.601921268288976</v>
      </c>
      <c r="I32" s="53">
        <f t="shared" si="5"/>
        <v>5.2505623479814103</v>
      </c>
      <c r="J32" s="58">
        <v>0</v>
      </c>
      <c r="K32" s="81">
        <v>22.15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22.15</v>
      </c>
      <c r="R32" s="91">
        <v>0</v>
      </c>
      <c r="S32" s="84">
        <v>0</v>
      </c>
      <c r="T32" s="84">
        <v>0</v>
      </c>
      <c r="U32" s="84">
        <v>27.21</v>
      </c>
      <c r="V32" s="84">
        <v>0</v>
      </c>
      <c r="W32" s="84">
        <v>0</v>
      </c>
      <c r="X32" s="94">
        <f t="shared" si="10"/>
        <v>0</v>
      </c>
      <c r="Y32" s="95">
        <f t="shared" si="11"/>
        <v>27.21</v>
      </c>
      <c r="Z32" s="92">
        <v>0</v>
      </c>
      <c r="AA32" s="93">
        <v>0</v>
      </c>
      <c r="AB32" s="93">
        <v>0</v>
      </c>
      <c r="AC32" s="93">
        <v>75.680000000000007</v>
      </c>
      <c r="AD32" s="96">
        <f t="shared" si="12"/>
        <v>0</v>
      </c>
      <c r="AE32" s="52">
        <f t="shared" si="13"/>
        <v>75.680000000000007</v>
      </c>
      <c r="AF32" s="118">
        <v>0.1173225806451613</v>
      </c>
      <c r="AG32" s="117">
        <v>0.45194287634408592</v>
      </c>
      <c r="AH32" s="54">
        <f t="shared" si="6"/>
        <v>5.1332397673362493</v>
      </c>
      <c r="AI32" s="63">
        <f t="shared" si="7"/>
        <v>9.7601951840502466</v>
      </c>
      <c r="AJ32" s="65">
        <v>95.347516383729612</v>
      </c>
      <c r="AK32" s="62">
        <v>136.13653522366204</v>
      </c>
      <c r="AL32" s="129">
        <v>34.601921268288976</v>
      </c>
      <c r="AM32" s="62">
        <v>202.6613267159436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258.2</v>
      </c>
      <c r="C33" s="40">
        <f t="shared" ref="C33:AE33" si="14">MAX(C9:C32)</f>
        <v>87.639350092953876</v>
      </c>
      <c r="D33" s="40">
        <f t="shared" si="14"/>
        <v>191.01364355177105</v>
      </c>
      <c r="E33" s="40">
        <f t="shared" si="14"/>
        <v>11.239123828050689</v>
      </c>
      <c r="F33" s="40">
        <f t="shared" si="14"/>
        <v>161.21</v>
      </c>
      <c r="G33" s="40">
        <f t="shared" si="14"/>
        <v>116.53617255389955</v>
      </c>
      <c r="H33" s="40">
        <f t="shared" si="14"/>
        <v>63.897569965643896</v>
      </c>
      <c r="I33" s="40">
        <f t="shared" si="14"/>
        <v>6.2389265208146112</v>
      </c>
      <c r="J33" s="40">
        <f t="shared" si="14"/>
        <v>0</v>
      </c>
      <c r="K33" s="40">
        <f t="shared" si="14"/>
        <v>22.15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22.15</v>
      </c>
      <c r="R33" s="40">
        <f t="shared" si="14"/>
        <v>34.82</v>
      </c>
      <c r="S33" s="40">
        <f t="shared" si="14"/>
        <v>0</v>
      </c>
      <c r="T33" s="40">
        <f t="shared" si="14"/>
        <v>0</v>
      </c>
      <c r="U33" s="40">
        <f t="shared" si="14"/>
        <v>55.97</v>
      </c>
      <c r="V33" s="40">
        <f t="shared" si="14"/>
        <v>0</v>
      </c>
      <c r="W33" s="40">
        <f t="shared" si="14"/>
        <v>0</v>
      </c>
      <c r="X33" s="40">
        <f t="shared" si="14"/>
        <v>34.82</v>
      </c>
      <c r="Y33" s="40">
        <f t="shared" si="14"/>
        <v>55.97</v>
      </c>
      <c r="Z33" s="40"/>
      <c r="AA33" s="40"/>
      <c r="AB33" s="40"/>
      <c r="AC33" s="40"/>
      <c r="AD33" s="40">
        <f t="shared" si="14"/>
        <v>17.7</v>
      </c>
      <c r="AE33" s="40">
        <f t="shared" si="14"/>
        <v>90.17</v>
      </c>
      <c r="AF33" s="40">
        <f t="shared" ref="AF33:AM33" si="15">MAX(AF9:AF32)</f>
        <v>0.1173225806451613</v>
      </c>
      <c r="AG33" s="40">
        <f t="shared" si="15"/>
        <v>0.45194287634408592</v>
      </c>
      <c r="AH33" s="40">
        <f t="shared" si="15"/>
        <v>6.1216039401694502</v>
      </c>
      <c r="AI33" s="40">
        <f t="shared" si="15"/>
        <v>11.30767722775272</v>
      </c>
      <c r="AJ33" s="40">
        <f t="shared" si="15"/>
        <v>116.53617255389955</v>
      </c>
      <c r="AK33" s="40">
        <f t="shared" si="15"/>
        <v>171.76200905700153</v>
      </c>
      <c r="AL33" s="40">
        <f t="shared" si="15"/>
        <v>63.897569965643896</v>
      </c>
      <c r="AM33" s="130">
        <f t="shared" si="15"/>
        <v>231.05880617900783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218.9808163265306</v>
      </c>
      <c r="C34" s="41">
        <f t="shared" ref="C34:AE34" si="16">AVERAGE(C9:C33,C9:C32)</f>
        <v>64.838176459049691</v>
      </c>
      <c r="D34" s="41">
        <f t="shared" si="16"/>
        <v>160.54875226177046</v>
      </c>
      <c r="E34" s="41">
        <f t="shared" si="16"/>
        <v>-5.7593344866818823</v>
      </c>
      <c r="F34" s="41">
        <f t="shared" si="16"/>
        <v>123.74142857142851</v>
      </c>
      <c r="G34" s="41">
        <f t="shared" si="16"/>
        <v>87.833556673104326</v>
      </c>
      <c r="H34" s="41">
        <f t="shared" si="16"/>
        <v>31.156565874225109</v>
      </c>
      <c r="I34" s="41">
        <f t="shared" si="16"/>
        <v>5.2709523310452262</v>
      </c>
      <c r="J34" s="41">
        <f t="shared" si="16"/>
        <v>0</v>
      </c>
      <c r="K34" s="41">
        <f t="shared" si="16"/>
        <v>16.65979591836734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16.65979591836734</v>
      </c>
      <c r="R34" s="41">
        <f t="shared" si="16"/>
        <v>9.0689795918367331</v>
      </c>
      <c r="S34" s="41">
        <f t="shared" si="16"/>
        <v>0</v>
      </c>
      <c r="T34" s="41">
        <f t="shared" si="16"/>
        <v>0</v>
      </c>
      <c r="U34" s="41">
        <f t="shared" si="16"/>
        <v>37.146734693877562</v>
      </c>
      <c r="V34" s="41">
        <f t="shared" si="16"/>
        <v>0</v>
      </c>
      <c r="W34" s="41">
        <f t="shared" si="16"/>
        <v>0</v>
      </c>
      <c r="X34" s="41">
        <f t="shared" si="16"/>
        <v>9.0689795918367331</v>
      </c>
      <c r="Y34" s="41">
        <f t="shared" si="16"/>
        <v>37.146734693877562</v>
      </c>
      <c r="Z34" s="41">
        <f>AVERAGE(Z9:Z33,Z9:Z32)</f>
        <v>3.7125000000000004</v>
      </c>
      <c r="AA34" s="41">
        <f>AVERAGE(AA9:AA33,AA9:AA32)</f>
        <v>0</v>
      </c>
      <c r="AB34" s="41">
        <f>AVERAGE(AB9:AB33,AB9:AB32)</f>
        <v>0</v>
      </c>
      <c r="AC34" s="41">
        <f t="shared" si="16"/>
        <v>86.843333333333348</v>
      </c>
      <c r="AD34" s="41">
        <f t="shared" si="16"/>
        <v>3.9979591836734696</v>
      </c>
      <c r="AE34" s="41">
        <f t="shared" si="16"/>
        <v>86.911224489795927</v>
      </c>
      <c r="AF34" s="41">
        <f t="shared" ref="AF34:AM34" si="17">AVERAGE(AF9:AF33,AF9:AF32)</f>
        <v>0.11732258064516124</v>
      </c>
      <c r="AG34" s="41">
        <f t="shared" si="17"/>
        <v>0.45194287634408548</v>
      </c>
      <c r="AH34" s="41">
        <f t="shared" si="17"/>
        <v>5.1536297504000679</v>
      </c>
      <c r="AI34" s="41">
        <f t="shared" si="17"/>
        <v>10.007100111995383</v>
      </c>
      <c r="AJ34" s="41">
        <f t="shared" si="17"/>
        <v>91.470291366981883</v>
      </c>
      <c r="AK34" s="41">
        <f t="shared" si="17"/>
        <v>151.62598582566295</v>
      </c>
      <c r="AL34" s="41">
        <f t="shared" si="17"/>
        <v>39.514933221163872</v>
      </c>
      <c r="AM34" s="131">
        <f t="shared" si="17"/>
        <v>197.37049027457115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93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94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95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92</v>
      </c>
      <c r="B37" s="200"/>
      <c r="C37" s="200"/>
      <c r="D37" s="199" t="s">
        <v>99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96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91</v>
      </c>
      <c r="AM37" s="197"/>
      <c r="AN37" s="197"/>
      <c r="AO37" s="198"/>
      <c r="AP37" s="213" t="s">
        <v>97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408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198.38</v>
      </c>
      <c r="Z38" s="133"/>
      <c r="AA38" s="8" t="s">
        <v>21</v>
      </c>
      <c r="AB38" s="5" t="s">
        <v>23</v>
      </c>
      <c r="AC38" s="30"/>
      <c r="AD38" s="134">
        <v>990.2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92.675299999999993</v>
      </c>
      <c r="AN38" s="135"/>
      <c r="AO38" s="8" t="s">
        <v>21</v>
      </c>
      <c r="AP38" s="5" t="s">
        <v>24</v>
      </c>
      <c r="AQ38" s="133">
        <v>2050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2977.56</v>
      </c>
      <c r="C39" s="11" t="s">
        <v>21</v>
      </c>
      <c r="D39" s="9" t="s">
        <v>71</v>
      </c>
      <c r="E39" s="10">
        <v>5307</v>
      </c>
      <c r="F39" s="12" t="s">
        <v>21</v>
      </c>
      <c r="G39" s="98"/>
      <c r="H39" s="101" t="s">
        <v>25</v>
      </c>
      <c r="I39" s="102"/>
      <c r="J39" s="103">
        <v>22.15</v>
      </c>
      <c r="K39" s="104" t="s">
        <v>62</v>
      </c>
      <c r="L39" s="105">
        <v>0.54166666666666663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34.82</v>
      </c>
      <c r="Z39" s="102" t="s">
        <v>62</v>
      </c>
      <c r="AA39" s="108">
        <v>0.54166666666666663</v>
      </c>
      <c r="AB39" s="106" t="s">
        <v>25</v>
      </c>
      <c r="AC39" s="109"/>
      <c r="AD39" s="103">
        <v>65.67</v>
      </c>
      <c r="AE39" s="104" t="s">
        <v>72</v>
      </c>
      <c r="AF39" s="108">
        <v>0.90208333333333324</v>
      </c>
      <c r="AG39" s="106" t="s">
        <v>25</v>
      </c>
      <c r="AH39" s="102"/>
      <c r="AI39" s="103">
        <v>0</v>
      </c>
      <c r="AJ39" s="102" t="s">
        <v>75</v>
      </c>
      <c r="AK39" s="107">
        <v>128.041666666677</v>
      </c>
      <c r="AL39" s="101" t="s">
        <v>25</v>
      </c>
      <c r="AM39" s="102">
        <v>17.7</v>
      </c>
      <c r="AN39" s="103" t="s">
        <v>75</v>
      </c>
      <c r="AO39" s="111">
        <v>0.5</v>
      </c>
      <c r="AP39" s="106" t="s">
        <v>25</v>
      </c>
      <c r="AQ39" s="102">
        <v>90.17</v>
      </c>
      <c r="AR39" s="104"/>
      <c r="AS39" s="107">
        <v>0.625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557.77</v>
      </c>
      <c r="F42" s="44" t="s">
        <v>69</v>
      </c>
      <c r="G42" s="47">
        <v>0.79166666666666663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/>
      <c r="F43" s="78"/>
      <c r="G43" s="79">
        <v>39.520000000000003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/>
      <c r="F44" s="78"/>
      <c r="G44" s="79">
        <v>87.71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276.76</v>
      </c>
      <c r="F45" s="83" t="s">
        <v>72</v>
      </c>
      <c r="G45" s="48">
        <v>0.58333333333333337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292.08999999999992</v>
      </c>
      <c r="F46" s="80" t="s">
        <v>72</v>
      </c>
      <c r="G46" s="60">
        <v>0.79166666666666663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 MAI 23 </vt:lpstr>
      <vt:lpstr>'09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2023-05-10T06:50:16Z</dcterms:modified>
</cp:coreProperties>
</file>