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36974C68-0D1B-4350-80AC-ACE12E81A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SEP 23 " sheetId="3" r:id="rId1"/>
  </sheets>
  <definedNames>
    <definedName name="_xlnm.Print_Area" localSheetId="0">'11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<sst xmlns="http://schemas.openxmlformats.org/spreadsheetml/2006/main" count="140" uniqueCount="107">
  <si>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</si>
  <si>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</si>
  <si>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</si>
  <si>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</si>
  <si>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</si>
  <si>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</si>
  <si>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</si>
  <si>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</si>
  <si>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</si>
  <si>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</si>
  <si>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</si>
  <si>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</si>
  <si>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</si>
  <si>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</si>
  <si>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</si>
  <si>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</si>
  <si>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</si>
  <si>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</si>
  <si>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</si>
  <si>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</si>
  <si>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</si>
  <si>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</si>
  <si>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</si>
  <si>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</si>
  <si>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</si>
  <si>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</si>
  <si>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</si>
  <si>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</si>
  <si>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</si>
  <si>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</si>
  <si>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</si>
  <si>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</si>
  <si>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</si>
  <si>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</si>
  <si>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</si>
  <si>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</si>
  <si>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</si>
  <si>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</si>
  <si>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</si>
  <si>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</si>
  <si>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</si>
  <si>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</si>
  <si>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</si>
  <si>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</si>
  <si>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</si>
  <si>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</si>
  <si>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</si>
  <si>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</si>
  <si>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</si>
  <si>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</si>
  <si>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</si>
  <si>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</si>
  <si>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</si>
  <si>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</si>
  <si>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</si>
  <si>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</si>
  <si>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</si>
  <si>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</si>
  <si>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</si>
  <si>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</si>
  <si>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</si>
  <si>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</si>
  <si>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</si>
  <si>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</si>
  <si>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</si>
  <si>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</si>
  <si>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</si>
  <si>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</si>
  <si>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</si>
  <si>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</si>
  <si>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</si>
  <si>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</si>
  <si>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</si>
  <si>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</si>
  <si>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</si>
  <si>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</si>
  <si>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</si>
  <si>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</si>
  <si>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</si>
  <si>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</si>
  <si>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</si>
  <si>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</si>
  <si>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</si>
  <si>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</si>
  <si>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</si>
  <si>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</si>
  <si>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</si>
  <si>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</si>
  <si>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</si>
  <si>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</si>
  <si>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</si>
  <si>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</si>
  <si>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</si>
  <si>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</si>
  <si>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</si>
  <si>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</si>
  <si>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</si>
  <si>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</si>
  <si>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</si>
  <si>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</si>
  <si>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</si>
  <si>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</si>
  <si>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</si>
  <si>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MONTCHO</t>
  </si>
  <si>
    <t>TETE t FOFANA</t>
  </si>
  <si>
    <t>FOFANA et TETE</t>
  </si>
  <si>
    <t xml:space="preserve">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</si>
</sst>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'11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'!$B$9:$B$32</c:f>
              <c:numCache>
                <c:formatCode>General</c:formatCode>
                <c:ptCount val="24"/>
                <c:pt idx="0">
                  <c:v>84.6</c:v>
                </c:pt>
                <c:pt idx="1">
                  <c:v>66.42</c:v>
                </c:pt>
                <c:pt idx="2">
                  <c:v>60</c:v>
                </c:pt>
                <c:pt idx="3">
                  <c:v>58.11</c:v>
                </c:pt>
                <c:pt idx="4">
                  <c:v>59.9</c:v>
                </c:pt>
                <c:pt idx="5">
                  <c:v>59.540000000000006</c:v>
                </c:pt>
                <c:pt idx="6">
                  <c:v>79.240000000000009</c:v>
                </c:pt>
                <c:pt idx="7">
                  <c:v>108.96000000000001</c:v>
                </c:pt>
                <c:pt idx="8">
                  <c:v>132.51</c:v>
                </c:pt>
                <c:pt idx="9">
                  <c:v>118.06</c:v>
                </c:pt>
                <c:pt idx="10">
                  <c:v>128.42000000000002</c:v>
                </c:pt>
                <c:pt idx="11">
                  <c:v>116.55000000000001</c:v>
                </c:pt>
                <c:pt idx="12">
                  <c:v>119.27</c:v>
                </c:pt>
                <c:pt idx="13">
                  <c:v>118.19999999999999</c:v>
                </c:pt>
                <c:pt idx="14">
                  <c:v>134.74</c:v>
                </c:pt>
                <c:pt idx="15">
                  <c:v>139.27000000000001</c:v>
                </c:pt>
                <c:pt idx="16">
                  <c:v>93.44</c:v>
                </c:pt>
                <c:pt idx="17">
                  <c:v>76.47</c:v>
                </c:pt>
                <c:pt idx="18">
                  <c:v>88.710000000000008</c:v>
                </c:pt>
                <c:pt idx="19">
                  <c:v>81.87</c:v>
                </c:pt>
                <c:pt idx="20">
                  <c:v>75.259999999999991</c:v>
                </c:pt>
                <c:pt idx="21">
                  <c:v>70.95</c:v>
                </c:pt>
                <c:pt idx="22">
                  <c:v>55.44</c:v>
                </c:pt>
                <c:pt idx="23">
                  <c:v>51.54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'11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'!$C$9:$C$32</c:f>
              <c:numCache>
                <c:formatCode>General</c:formatCode>
                <c:ptCount val="24"/>
                <c:pt idx="0">
                  <c:v>21.21457892271043</c:v>
                </c:pt>
                <c:pt idx="1">
                  <c:v>19.494538528905075</c:v>
                </c:pt>
                <c:pt idx="2">
                  <c:v>15.673811933354187</c:v>
                </c:pt>
                <c:pt idx="3">
                  <c:v>14.922992935500901</c:v>
                </c:pt>
                <c:pt idx="4">
                  <c:v>18.749504304155536</c:v>
                </c:pt>
                <c:pt idx="5">
                  <c:v>18.107691537885081</c:v>
                </c:pt>
                <c:pt idx="6">
                  <c:v>21.673626555003821</c:v>
                </c:pt>
                <c:pt idx="7">
                  <c:v>36.662095046242747</c:v>
                </c:pt>
                <c:pt idx="8">
                  <c:v>37.332426196071779</c:v>
                </c:pt>
                <c:pt idx="9">
                  <c:v>31.320539445088166</c:v>
                </c:pt>
                <c:pt idx="10">
                  <c:v>33.198785833702864</c:v>
                </c:pt>
                <c:pt idx="11">
                  <c:v>30.909194100133675</c:v>
                </c:pt>
                <c:pt idx="12">
                  <c:v>31.089717726823118</c:v>
                </c:pt>
                <c:pt idx="13">
                  <c:v>33.635615195259156</c:v>
                </c:pt>
                <c:pt idx="14">
                  <c:v>40.577256136681264</c:v>
                </c:pt>
                <c:pt idx="15">
                  <c:v>40.288604205397043</c:v>
                </c:pt>
                <c:pt idx="16">
                  <c:v>21.840600405967059</c:v>
                </c:pt>
                <c:pt idx="17">
                  <c:v>16.928321362581578</c:v>
                </c:pt>
                <c:pt idx="18">
                  <c:v>26.528799690828066</c:v>
                </c:pt>
                <c:pt idx="19">
                  <c:v>20.629672350483659</c:v>
                </c:pt>
                <c:pt idx="20">
                  <c:v>18.599770855089133</c:v>
                </c:pt>
                <c:pt idx="21">
                  <c:v>13.937755881212418</c:v>
                </c:pt>
                <c:pt idx="22">
                  <c:v>10.828113946548783</c:v>
                </c:pt>
                <c:pt idx="23">
                  <c:v>5.9626918150414454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'11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'!$D$9:$D$32</c:f>
              <c:numCache>
                <c:formatCode>0.00</c:formatCode>
                <c:ptCount val="24"/>
                <c:pt idx="0">
                  <c:v>90.236453505277439</c:v>
                </c:pt>
                <c:pt idx="1">
                  <c:v>73.987930056857834</c:v>
                </c:pt>
                <c:pt idx="2">
                  <c:v>71.508751066953664</c:v>
                </c:pt>
                <c:pt idx="3">
                  <c:v>70.602229369521552</c:v>
                </c:pt>
                <c:pt idx="4">
                  <c:v>68.386480103179849</c:v>
                </c:pt>
                <c:pt idx="5">
                  <c:v>68.87706436968945</c:v>
                </c:pt>
                <c:pt idx="6">
                  <c:v>84.948727509558807</c:v>
                </c:pt>
                <c:pt idx="7">
                  <c:v>98.667323611153421</c:v>
                </c:pt>
                <c:pt idx="8">
                  <c:v>121.46914534842715</c:v>
                </c:pt>
                <c:pt idx="9">
                  <c:v>112.87949931609154</c:v>
                </c:pt>
                <c:pt idx="10">
                  <c:v>121.08280516854984</c:v>
                </c:pt>
                <c:pt idx="11">
                  <c:v>111.62094658608025</c:v>
                </c:pt>
                <c:pt idx="12">
                  <c:v>114.3260096242538</c:v>
                </c:pt>
                <c:pt idx="13">
                  <c:v>110.78228164242883</c:v>
                </c:pt>
                <c:pt idx="14">
                  <c:v>120.0426477480693</c:v>
                </c:pt>
                <c:pt idx="15">
                  <c:v>124.6445947835517</c:v>
                </c:pt>
                <c:pt idx="16">
                  <c:v>97.490143390338602</c:v>
                </c:pt>
                <c:pt idx="17">
                  <c:v>85.382888410961584</c:v>
                </c:pt>
                <c:pt idx="18">
                  <c:v>87.615483193125385</c:v>
                </c:pt>
                <c:pt idx="19">
                  <c:v>87.060956683181701</c:v>
                </c:pt>
                <c:pt idx="20">
                  <c:v>82.554999624080523</c:v>
                </c:pt>
                <c:pt idx="21">
                  <c:v>82.923000527092853</c:v>
                </c:pt>
                <c:pt idx="22">
                  <c:v>70.945548127852334</c:v>
                </c:pt>
                <c:pt idx="23">
                  <c:v>72.225597553561244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'11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'!$E$9:$E$32</c:f>
              <c:numCache>
                <c:formatCode>0.00</c:formatCode>
                <c:ptCount val="24"/>
                <c:pt idx="0">
                  <c:v>-26.851032427987867</c:v>
                </c:pt>
                <c:pt idx="1">
                  <c:v>-27.062468585762893</c:v>
                </c:pt>
                <c:pt idx="2">
                  <c:v>-27.182563000307844</c:v>
                </c:pt>
                <c:pt idx="3">
                  <c:v>-27.415222305022446</c:v>
                </c:pt>
                <c:pt idx="4">
                  <c:v>-27.235984407335415</c:v>
                </c:pt>
                <c:pt idx="5">
                  <c:v>-27.444755907574525</c:v>
                </c:pt>
                <c:pt idx="6">
                  <c:v>-27.38235406456262</c:v>
                </c:pt>
                <c:pt idx="7">
                  <c:v>-26.369418657396189</c:v>
                </c:pt>
                <c:pt idx="8">
                  <c:v>-26.291571544498908</c:v>
                </c:pt>
                <c:pt idx="9">
                  <c:v>-26.140038761179724</c:v>
                </c:pt>
                <c:pt idx="10">
                  <c:v>-25.861591002252688</c:v>
                </c:pt>
                <c:pt idx="11">
                  <c:v>-25.98014068621395</c:v>
                </c:pt>
                <c:pt idx="12">
                  <c:v>-26.145727351076921</c:v>
                </c:pt>
                <c:pt idx="13">
                  <c:v>-26.217896837688016</c:v>
                </c:pt>
                <c:pt idx="14">
                  <c:v>-25.879903884750561</c:v>
                </c:pt>
                <c:pt idx="15">
                  <c:v>-25.663198988948729</c:v>
                </c:pt>
                <c:pt idx="16">
                  <c:v>-25.890743796305657</c:v>
                </c:pt>
                <c:pt idx="17">
                  <c:v>-25.841209773543177</c:v>
                </c:pt>
                <c:pt idx="18">
                  <c:v>-25.43428288395345</c:v>
                </c:pt>
                <c:pt idx="19">
                  <c:v>-25.820629033665377</c:v>
                </c:pt>
                <c:pt idx="20">
                  <c:v>-25.894770479169665</c:v>
                </c:pt>
                <c:pt idx="21">
                  <c:v>-25.910756408305261</c:v>
                </c:pt>
                <c:pt idx="22">
                  <c:v>-26.333662074401133</c:v>
                </c:pt>
                <c:pt idx="23">
                  <c:v>-26.64828936860269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'11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'!$Q$9:$Q$32</c:f>
              <c:numCache>
                <c:formatCode>0.00</c:formatCode>
                <c:ptCount val="24"/>
                <c:pt idx="0">
                  <c:v>32.090000000000003</c:v>
                </c:pt>
                <c:pt idx="1">
                  <c:v>32.08</c:v>
                </c:pt>
                <c:pt idx="2">
                  <c:v>32.08</c:v>
                </c:pt>
                <c:pt idx="3">
                  <c:v>32.22</c:v>
                </c:pt>
                <c:pt idx="4">
                  <c:v>32.049999999999997</c:v>
                </c:pt>
                <c:pt idx="5">
                  <c:v>32.31</c:v>
                </c:pt>
                <c:pt idx="6">
                  <c:v>32.630000000000003</c:v>
                </c:pt>
                <c:pt idx="7">
                  <c:v>32.53</c:v>
                </c:pt>
                <c:pt idx="8">
                  <c:v>32.71</c:v>
                </c:pt>
                <c:pt idx="9">
                  <c:v>32.79</c:v>
                </c:pt>
                <c:pt idx="10">
                  <c:v>32.81</c:v>
                </c:pt>
                <c:pt idx="11">
                  <c:v>32.83</c:v>
                </c:pt>
                <c:pt idx="12">
                  <c:v>32.53</c:v>
                </c:pt>
                <c:pt idx="13">
                  <c:v>32.68</c:v>
                </c:pt>
                <c:pt idx="14">
                  <c:v>32.76</c:v>
                </c:pt>
                <c:pt idx="15">
                  <c:v>32.69</c:v>
                </c:pt>
                <c:pt idx="16">
                  <c:v>32.770000000000003</c:v>
                </c:pt>
                <c:pt idx="17">
                  <c:v>32.590000000000003</c:v>
                </c:pt>
                <c:pt idx="18">
                  <c:v>32.5</c:v>
                </c:pt>
                <c:pt idx="19">
                  <c:v>32.75</c:v>
                </c:pt>
                <c:pt idx="20">
                  <c:v>32.65</c:v>
                </c:pt>
                <c:pt idx="21">
                  <c:v>32.54</c:v>
                </c:pt>
                <c:pt idx="22">
                  <c:v>32.520000000000003</c:v>
                </c:pt>
                <c:pt idx="23">
                  <c:v>32.74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'11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'!$AE$9:$AE$32</c:f>
              <c:numCache>
                <c:formatCode>0.00</c:formatCode>
                <c:ptCount val="24"/>
                <c:pt idx="0">
                  <c:v>37.270000000000003</c:v>
                </c:pt>
                <c:pt idx="1">
                  <c:v>36.86</c:v>
                </c:pt>
                <c:pt idx="2">
                  <c:v>38.99</c:v>
                </c:pt>
                <c:pt idx="3">
                  <c:v>38.4</c:v>
                </c:pt>
                <c:pt idx="4">
                  <c:v>36.92</c:v>
                </c:pt>
                <c:pt idx="5">
                  <c:v>38.31</c:v>
                </c:pt>
                <c:pt idx="6">
                  <c:v>37.17</c:v>
                </c:pt>
                <c:pt idx="7">
                  <c:v>36.26</c:v>
                </c:pt>
                <c:pt idx="8">
                  <c:v>36.11</c:v>
                </c:pt>
                <c:pt idx="9">
                  <c:v>45.29</c:v>
                </c:pt>
                <c:pt idx="10">
                  <c:v>44.99</c:v>
                </c:pt>
                <c:pt idx="11">
                  <c:v>45.89</c:v>
                </c:pt>
                <c:pt idx="12">
                  <c:v>35.26</c:v>
                </c:pt>
                <c:pt idx="13">
                  <c:v>38.76</c:v>
                </c:pt>
                <c:pt idx="14">
                  <c:v>36.96</c:v>
                </c:pt>
                <c:pt idx="15">
                  <c:v>37.96</c:v>
                </c:pt>
                <c:pt idx="16">
                  <c:v>55.26</c:v>
                </c:pt>
                <c:pt idx="17">
                  <c:v>60.48</c:v>
                </c:pt>
                <c:pt idx="18">
                  <c:v>60.25</c:v>
                </c:pt>
                <c:pt idx="19">
                  <c:v>61.44</c:v>
                </c:pt>
                <c:pt idx="20">
                  <c:v>62.03</c:v>
                </c:pt>
                <c:pt idx="21">
                  <c:v>61.77</c:v>
                </c:pt>
                <c:pt idx="22">
                  <c:v>61.92</c:v>
                </c:pt>
                <c:pt idx="23">
                  <c:v>62.02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'11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'!$AK$9:$AK$32</c:f>
              <c:numCache>
                <c:formatCode>0.00</c:formatCode>
                <c:ptCount val="24"/>
                <c:pt idx="0">
                  <c:v>58.484578922710433</c:v>
                </c:pt>
                <c:pt idx="1">
                  <c:v>56.354538528905074</c:v>
                </c:pt>
                <c:pt idx="2">
                  <c:v>54.663811933354189</c:v>
                </c:pt>
                <c:pt idx="3">
                  <c:v>53.322992935500899</c:v>
                </c:pt>
                <c:pt idx="4">
                  <c:v>55.669504304155538</c:v>
                </c:pt>
                <c:pt idx="5">
                  <c:v>56.417691537885084</c:v>
                </c:pt>
                <c:pt idx="6">
                  <c:v>58.843626555003823</c:v>
                </c:pt>
                <c:pt idx="7">
                  <c:v>72.922095046242745</c:v>
                </c:pt>
                <c:pt idx="8">
                  <c:v>73.442426196071779</c:v>
                </c:pt>
                <c:pt idx="9">
                  <c:v>76.610539445088165</c:v>
                </c:pt>
                <c:pt idx="10">
                  <c:v>78.188785833702866</c:v>
                </c:pt>
                <c:pt idx="11">
                  <c:v>76.799194100133676</c:v>
                </c:pt>
                <c:pt idx="12">
                  <c:v>66.349717726823116</c:v>
                </c:pt>
                <c:pt idx="13">
                  <c:v>72.395615195259154</c:v>
                </c:pt>
                <c:pt idx="14">
                  <c:v>77.537256136681265</c:v>
                </c:pt>
                <c:pt idx="15">
                  <c:v>78.248604205397044</c:v>
                </c:pt>
                <c:pt idx="16">
                  <c:v>77.100600405967057</c:v>
                </c:pt>
                <c:pt idx="17">
                  <c:v>77.408321362581574</c:v>
                </c:pt>
                <c:pt idx="18">
                  <c:v>86.778799690828066</c:v>
                </c:pt>
                <c:pt idx="19">
                  <c:v>82.069672350483657</c:v>
                </c:pt>
                <c:pt idx="20">
                  <c:v>80.629770855089134</c:v>
                </c:pt>
                <c:pt idx="21">
                  <c:v>75.707755881212421</c:v>
                </c:pt>
                <c:pt idx="22">
                  <c:v>72.748113946548784</c:v>
                </c:pt>
                <c:pt idx="23">
                  <c:v>67.982691815041449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'11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'!$AM$9:$AM$32</c:f>
              <c:numCache>
                <c:formatCode>0.00</c:formatCode>
                <c:ptCount val="24"/>
                <c:pt idx="0">
                  <c:v>109.36645350527743</c:v>
                </c:pt>
                <c:pt idx="1">
                  <c:v>103.80793005685783</c:v>
                </c:pt>
                <c:pt idx="2">
                  <c:v>101.32875106695366</c:v>
                </c:pt>
                <c:pt idx="3">
                  <c:v>99.452229369521561</c:v>
                </c:pt>
                <c:pt idx="4">
                  <c:v>97.426480103179856</c:v>
                </c:pt>
                <c:pt idx="5">
                  <c:v>98.457064369689448</c:v>
                </c:pt>
                <c:pt idx="6">
                  <c:v>109.30872750955881</c:v>
                </c:pt>
                <c:pt idx="7">
                  <c:v>126.92732361115343</c:v>
                </c:pt>
                <c:pt idx="8">
                  <c:v>135.35914534842715</c:v>
                </c:pt>
                <c:pt idx="9">
                  <c:v>140.22949931609153</c:v>
                </c:pt>
                <c:pt idx="10">
                  <c:v>149.01280516854985</c:v>
                </c:pt>
                <c:pt idx="11">
                  <c:v>146.98094658608025</c:v>
                </c:pt>
                <c:pt idx="12">
                  <c:v>141.2660096242538</c:v>
                </c:pt>
                <c:pt idx="13">
                  <c:v>137.92228164242883</c:v>
                </c:pt>
                <c:pt idx="14">
                  <c:v>147.2926477480693</c:v>
                </c:pt>
                <c:pt idx="15">
                  <c:v>151.6745947835517</c:v>
                </c:pt>
                <c:pt idx="16">
                  <c:v>147.70014339033861</c:v>
                </c:pt>
                <c:pt idx="17">
                  <c:v>142.86288841096157</c:v>
                </c:pt>
                <c:pt idx="18">
                  <c:v>144.49548319312538</c:v>
                </c:pt>
                <c:pt idx="19">
                  <c:v>144.4709566831817</c:v>
                </c:pt>
                <c:pt idx="20">
                  <c:v>139.86499962408053</c:v>
                </c:pt>
                <c:pt idx="21">
                  <c:v>140.41300052709286</c:v>
                </c:pt>
                <c:pt idx="22">
                  <c:v>127.99554812785233</c:v>
                </c:pt>
                <c:pt idx="23">
                  <c:v>129.47559755356124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'11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'!$F$9:$F$32</c:f>
              <c:numCache>
                <c:formatCode>General</c:formatCode>
                <c:ptCount val="24"/>
                <c:pt idx="0">
                  <c:v>199.26</c:v>
                </c:pt>
                <c:pt idx="1">
                  <c:v>192.42</c:v>
                </c:pt>
                <c:pt idx="2">
                  <c:v>186.31</c:v>
                </c:pt>
                <c:pt idx="3">
                  <c:v>184.79</c:v>
                </c:pt>
                <c:pt idx="4">
                  <c:v>177.04</c:v>
                </c:pt>
                <c:pt idx="5">
                  <c:v>177.04</c:v>
                </c:pt>
                <c:pt idx="6">
                  <c:v>167.81</c:v>
                </c:pt>
                <c:pt idx="7">
                  <c:v>171.34</c:v>
                </c:pt>
                <c:pt idx="8">
                  <c:v>177.59</c:v>
                </c:pt>
                <c:pt idx="9">
                  <c:v>176.08</c:v>
                </c:pt>
                <c:pt idx="10">
                  <c:v>187.11</c:v>
                </c:pt>
                <c:pt idx="11">
                  <c:v>204.59</c:v>
                </c:pt>
                <c:pt idx="12">
                  <c:v>178.5</c:v>
                </c:pt>
                <c:pt idx="13">
                  <c:v>174.84</c:v>
                </c:pt>
                <c:pt idx="14">
                  <c:v>219.4</c:v>
                </c:pt>
                <c:pt idx="15">
                  <c:v>238.39</c:v>
                </c:pt>
                <c:pt idx="16">
                  <c:v>229.15</c:v>
                </c:pt>
                <c:pt idx="17">
                  <c:v>241.86</c:v>
                </c:pt>
                <c:pt idx="18">
                  <c:v>273.66000000000003</c:v>
                </c:pt>
                <c:pt idx="19">
                  <c:v>270.16000000000003</c:v>
                </c:pt>
                <c:pt idx="20">
                  <c:v>260.10000000000002</c:v>
                </c:pt>
                <c:pt idx="21">
                  <c:v>255.16</c:v>
                </c:pt>
                <c:pt idx="22">
                  <c:v>241.42</c:v>
                </c:pt>
                <c:pt idx="23">
                  <c:v>224.38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'11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'!$G$9:$G$32</c:f>
              <c:numCache>
                <c:formatCode>0.00</c:formatCode>
                <c:ptCount val="24"/>
                <c:pt idx="0">
                  <c:v>120.82230183418193</c:v>
                </c:pt>
                <c:pt idx="1">
                  <c:v>115.92636440299235</c:v>
                </c:pt>
                <c:pt idx="2">
                  <c:v>112.11695356671643</c:v>
                </c:pt>
                <c:pt idx="3">
                  <c:v>111.77011965189915</c:v>
                </c:pt>
                <c:pt idx="4">
                  <c:v>104.03849906879663</c:v>
                </c:pt>
                <c:pt idx="5">
                  <c:v>107.94264904862061</c:v>
                </c:pt>
                <c:pt idx="6">
                  <c:v>108.28741184984594</c:v>
                </c:pt>
                <c:pt idx="7">
                  <c:v>119.17794088070434</c:v>
                </c:pt>
                <c:pt idx="8">
                  <c:v>123.28055044090232</c:v>
                </c:pt>
                <c:pt idx="9">
                  <c:v>121.04088375800896</c:v>
                </c:pt>
                <c:pt idx="10">
                  <c:v>127.12779479115075</c:v>
                </c:pt>
                <c:pt idx="11">
                  <c:v>128.46775654439892</c:v>
                </c:pt>
                <c:pt idx="12">
                  <c:v>122.29984282531441</c:v>
                </c:pt>
                <c:pt idx="13">
                  <c:v>113.5827405502296</c:v>
                </c:pt>
                <c:pt idx="14">
                  <c:v>135.86984813900497</c:v>
                </c:pt>
                <c:pt idx="15">
                  <c:v>149.42883478334898</c:v>
                </c:pt>
                <c:pt idx="16">
                  <c:v>132.26564785041506</c:v>
                </c:pt>
                <c:pt idx="17">
                  <c:v>143.05663014126858</c:v>
                </c:pt>
                <c:pt idx="18">
                  <c:v>156.39329864489412</c:v>
                </c:pt>
                <c:pt idx="19">
                  <c:v>150.57555212700029</c:v>
                </c:pt>
                <c:pt idx="20">
                  <c:v>146.9186980813366</c:v>
                </c:pt>
                <c:pt idx="21">
                  <c:v>143.8212563161334</c:v>
                </c:pt>
                <c:pt idx="22">
                  <c:v>134.38519717734133</c:v>
                </c:pt>
                <c:pt idx="23">
                  <c:v>122.02562289891065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'11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'!$H$9:$H$32</c:f>
              <c:numCache>
                <c:formatCode>0.00</c:formatCode>
                <c:ptCount val="24"/>
                <c:pt idx="0">
                  <c:v>70.705557063821985</c:v>
                </c:pt>
                <c:pt idx="1">
                  <c:v>69.021409732019578</c:v>
                </c:pt>
                <c:pt idx="2">
                  <c:v>66.952996017637943</c:v>
                </c:pt>
                <c:pt idx="3">
                  <c:v>65.83758875359095</c:v>
                </c:pt>
                <c:pt idx="4">
                  <c:v>66.113703011016355</c:v>
                </c:pt>
                <c:pt idx="5">
                  <c:v>62.191313439036094</c:v>
                </c:pt>
                <c:pt idx="6">
                  <c:v>52.681909166052804</c:v>
                </c:pt>
                <c:pt idx="7">
                  <c:v>44.40369847966727</c:v>
                </c:pt>
                <c:pt idx="8">
                  <c:v>45.803640877435754</c:v>
                </c:pt>
                <c:pt idx="9">
                  <c:v>46.478588352086483</c:v>
                </c:pt>
                <c:pt idx="10">
                  <c:v>51.0188828440333</c:v>
                </c:pt>
                <c:pt idx="11">
                  <c:v>66.735986372544545</c:v>
                </c:pt>
                <c:pt idx="12">
                  <c:v>47.747547713233757</c:v>
                </c:pt>
                <c:pt idx="13">
                  <c:v>52.681911772526817</c:v>
                </c:pt>
                <c:pt idx="14">
                  <c:v>74.384431835047394</c:v>
                </c:pt>
                <c:pt idx="15">
                  <c:v>78.780716846223228</c:v>
                </c:pt>
                <c:pt idx="16">
                  <c:v>87.773211687554706</c:v>
                </c:pt>
                <c:pt idx="17">
                  <c:v>89.452452352967143</c:v>
                </c:pt>
                <c:pt idx="18">
                  <c:v>106.70739667176981</c:v>
                </c:pt>
                <c:pt idx="19">
                  <c:v>109.15814192631601</c:v>
                </c:pt>
                <c:pt idx="20">
                  <c:v>103.13727215132698</c:v>
                </c:pt>
                <c:pt idx="21">
                  <c:v>101.48243193002034</c:v>
                </c:pt>
                <c:pt idx="22">
                  <c:v>97.700605115767928</c:v>
                </c:pt>
                <c:pt idx="23">
                  <c:v>93.667690997871887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'11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'!$I$9:$I$32</c:f>
              <c:numCache>
                <c:formatCode>0.00</c:formatCode>
                <c:ptCount val="24"/>
                <c:pt idx="0">
                  <c:v>7.7321411019960911</c:v>
                </c:pt>
                <c:pt idx="1">
                  <c:v>7.4722258649880748</c:v>
                </c:pt>
                <c:pt idx="2">
                  <c:v>7.2400504156456114</c:v>
                </c:pt>
                <c:pt idx="3">
                  <c:v>7.1822915945099046</c:v>
                </c:pt>
                <c:pt idx="4">
                  <c:v>6.887797920187011</c:v>
                </c:pt>
                <c:pt idx="5">
                  <c:v>6.9060375123432882</c:v>
                </c:pt>
                <c:pt idx="6">
                  <c:v>6.8406789841012303</c:v>
                </c:pt>
                <c:pt idx="7">
                  <c:v>7.7583606396283917</c:v>
                </c:pt>
                <c:pt idx="8">
                  <c:v>8.5058086816619305</c:v>
                </c:pt>
                <c:pt idx="9">
                  <c:v>8.5605278899045611</c:v>
                </c:pt>
                <c:pt idx="10">
                  <c:v>8.9633223648159781</c:v>
                </c:pt>
                <c:pt idx="11">
                  <c:v>9.3862570830565044</c:v>
                </c:pt>
                <c:pt idx="12">
                  <c:v>8.4526094614518268</c:v>
                </c:pt>
                <c:pt idx="13">
                  <c:v>8.5753476772435686</c:v>
                </c:pt>
                <c:pt idx="14">
                  <c:v>9.1457200259476092</c:v>
                </c:pt>
                <c:pt idx="15">
                  <c:v>10.180448370427795</c:v>
                </c:pt>
                <c:pt idx="16">
                  <c:v>9.1111404620302192</c:v>
                </c:pt>
                <c:pt idx="17">
                  <c:v>9.3509175057642988</c:v>
                </c:pt>
                <c:pt idx="18">
                  <c:v>10.559304683336135</c:v>
                </c:pt>
                <c:pt idx="19">
                  <c:v>10.426305946683753</c:v>
                </c:pt>
                <c:pt idx="20">
                  <c:v>10.044029767336438</c:v>
                </c:pt>
                <c:pt idx="21">
                  <c:v>9.8563117538462546</c:v>
                </c:pt>
                <c:pt idx="22">
                  <c:v>9.3341977068907322</c:v>
                </c:pt>
                <c:pt idx="23">
                  <c:v>8.6866861032174523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'11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0.7</c:v>
                </c:pt>
                <c:pt idx="7">
                  <c:v>3</c:v>
                </c:pt>
                <c:pt idx="8">
                  <c:v>8.5</c:v>
                </c:pt>
                <c:pt idx="9">
                  <c:v>10.5</c:v>
                </c:pt>
                <c:pt idx="10">
                  <c:v>13.8</c:v>
                </c:pt>
                <c:pt idx="11">
                  <c:v>9.1</c:v>
                </c:pt>
                <c:pt idx="12">
                  <c:v>7</c:v>
                </c:pt>
                <c:pt idx="13">
                  <c:v>13.2</c:v>
                </c:pt>
                <c:pt idx="14">
                  <c:v>6.8</c:v>
                </c:pt>
                <c:pt idx="15">
                  <c:v>2.5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'11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'11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SEP 23 '!$AJ$9:$AJ$32</c:f>
              <c:numCache>
                <c:formatCode>0.00</c:formatCode>
                <c:ptCount val="24"/>
                <c:pt idx="0">
                  <c:v>120.82230183418193</c:v>
                </c:pt>
                <c:pt idx="1">
                  <c:v>115.92636440299235</c:v>
                </c:pt>
                <c:pt idx="2">
                  <c:v>112.11695356671643</c:v>
                </c:pt>
                <c:pt idx="3">
                  <c:v>111.77011965189915</c:v>
                </c:pt>
                <c:pt idx="4">
                  <c:v>104.03849906879663</c:v>
                </c:pt>
                <c:pt idx="5">
                  <c:v>108.14264904862061</c:v>
                </c:pt>
                <c:pt idx="6">
                  <c:v>108.98741184984594</c:v>
                </c:pt>
                <c:pt idx="7">
                  <c:v>122.17794088070434</c:v>
                </c:pt>
                <c:pt idx="8">
                  <c:v>131.78055044090232</c:v>
                </c:pt>
                <c:pt idx="9">
                  <c:v>131.54088375800896</c:v>
                </c:pt>
                <c:pt idx="10">
                  <c:v>140.92779479115075</c:v>
                </c:pt>
                <c:pt idx="11">
                  <c:v>137.56775654439892</c:v>
                </c:pt>
                <c:pt idx="12">
                  <c:v>129.29984282531441</c:v>
                </c:pt>
                <c:pt idx="13">
                  <c:v>126.7827405502296</c:v>
                </c:pt>
                <c:pt idx="14">
                  <c:v>142.66984813900498</c:v>
                </c:pt>
                <c:pt idx="15">
                  <c:v>151.92883478334898</c:v>
                </c:pt>
                <c:pt idx="16">
                  <c:v>134.06564785041508</c:v>
                </c:pt>
                <c:pt idx="17">
                  <c:v>143.05663014126858</c:v>
                </c:pt>
                <c:pt idx="18">
                  <c:v>156.39329864489412</c:v>
                </c:pt>
                <c:pt idx="19">
                  <c:v>150.57555212700029</c:v>
                </c:pt>
                <c:pt idx="20">
                  <c:v>146.9186980813366</c:v>
                </c:pt>
                <c:pt idx="21">
                  <c:v>143.8212563161334</c:v>
                </c:pt>
                <c:pt idx="22">
                  <c:v>134.38519717734133</c:v>
                </c:pt>
                <c:pt idx="23">
                  <c:v>122.02562289891065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'11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'11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SEP 23 '!$AL$9:$AL$32</c:f>
              <c:numCache>
                <c:formatCode>0.00</c:formatCode>
                <c:ptCount val="24"/>
                <c:pt idx="0">
                  <c:v>70.705557063821985</c:v>
                </c:pt>
                <c:pt idx="1">
                  <c:v>69.021409732019578</c:v>
                </c:pt>
                <c:pt idx="2">
                  <c:v>66.952996017637943</c:v>
                </c:pt>
                <c:pt idx="3">
                  <c:v>65.83758875359095</c:v>
                </c:pt>
                <c:pt idx="4">
                  <c:v>66.113703011016355</c:v>
                </c:pt>
                <c:pt idx="5">
                  <c:v>62.471313439036095</c:v>
                </c:pt>
                <c:pt idx="6">
                  <c:v>59.971909166052804</c:v>
                </c:pt>
                <c:pt idx="7">
                  <c:v>70.013698479667269</c:v>
                </c:pt>
                <c:pt idx="8">
                  <c:v>79.333640877435755</c:v>
                </c:pt>
                <c:pt idx="9">
                  <c:v>80.95858835208648</c:v>
                </c:pt>
                <c:pt idx="10">
                  <c:v>81.7688828440333</c:v>
                </c:pt>
                <c:pt idx="11">
                  <c:v>95.835986372544554</c:v>
                </c:pt>
                <c:pt idx="12">
                  <c:v>80.467547713233756</c:v>
                </c:pt>
                <c:pt idx="13">
                  <c:v>86.091911772526814</c:v>
                </c:pt>
                <c:pt idx="14">
                  <c:v>84.644431835047399</c:v>
                </c:pt>
                <c:pt idx="15">
                  <c:v>101.58071684622323</c:v>
                </c:pt>
                <c:pt idx="16">
                  <c:v>92.373211687554701</c:v>
                </c:pt>
                <c:pt idx="17">
                  <c:v>89.452452352967143</c:v>
                </c:pt>
                <c:pt idx="18">
                  <c:v>106.70739667176981</c:v>
                </c:pt>
                <c:pt idx="19">
                  <c:v>109.15814192631601</c:v>
                </c:pt>
                <c:pt idx="20">
                  <c:v>103.13727215132698</c:v>
                </c:pt>
                <c:pt idx="21">
                  <c:v>101.48243193002034</c:v>
                </c:pt>
                <c:pt idx="22">
                  <c:v>97.700605115767928</c:v>
                </c:pt>
                <c:pt idx="23">
                  <c:v>93.667690997871887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5" zoomScale="85" zoomScaleNormal="85" zoomScaleSheetLayoutView="85" workbookViewId="0">
      <selection activeCell="AH27" sqref="AH2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425781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100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45180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88</v>
      </c>
      <c r="AG4" s="174"/>
      <c r="AH4" s="174"/>
      <c r="AI4" s="174"/>
      <c r="AJ4" s="149" t="s">
        <v>101</v>
      </c>
      <c r="AK4" s="150"/>
      <c r="AL4" s="149" t="s">
        <v>102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89</v>
      </c>
      <c r="S6" s="159"/>
      <c r="T6" s="159"/>
      <c r="U6" s="159"/>
      <c r="V6" s="159"/>
      <c r="W6" s="159"/>
      <c r="X6" s="159"/>
      <c r="Y6" s="159"/>
      <c r="Z6" s="158" t="s">
        <v>90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87</v>
      </c>
      <c r="Y7" s="157"/>
      <c r="Z7" s="180" t="s">
        <v>3</v>
      </c>
      <c r="AA7" s="181"/>
      <c r="AB7" s="181"/>
      <c r="AC7" s="156"/>
      <c r="AD7" s="209" t="s">
        <v>87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84.6</v>
      </c>
      <c r="C9" s="51">
        <f t="shared" ref="C9:C32" si="0">AK9-AE9</f>
        <v>21.21457892271043</v>
      </c>
      <c r="D9" s="52">
        <f t="shared" ref="D9:D32" si="1">AM9-Y9</f>
        <v>90.236453505277439</v>
      </c>
      <c r="E9" s="59">
        <f t="shared" ref="E9:E32" si="2">(AG9+AI9)-Q9</f>
        <v>-26.851032427987867</v>
      </c>
      <c r="F9" s="76">
        <v>199.26</v>
      </c>
      <c r="G9" s="52">
        <f t="shared" ref="G9:G32" si="3">AJ9-AD9</f>
        <v>120.82230183418193</v>
      </c>
      <c r="H9" s="52">
        <f t="shared" ref="H9:H32" si="4">AL9-X9</f>
        <v>70.705557063821985</v>
      </c>
      <c r="I9" s="53">
        <f t="shared" ref="I9:I32" si="5">(AH9+AF9)-P9</f>
        <v>7.7321411019960911</v>
      </c>
      <c r="J9" s="58">
        <v>0</v>
      </c>
      <c r="K9" s="84">
        <v>32.090000000000003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32.090000000000003</v>
      </c>
      <c r="R9" s="91">
        <v>0</v>
      </c>
      <c r="S9" s="84">
        <v>0</v>
      </c>
      <c r="T9" s="84">
        <v>0</v>
      </c>
      <c r="U9" s="84">
        <v>19.13</v>
      </c>
      <c r="V9" s="68">
        <v>0</v>
      </c>
      <c r="W9" s="90">
        <v>0</v>
      </c>
      <c r="X9" s="94">
        <f>R9+T9+V9</f>
        <v>0</v>
      </c>
      <c r="Y9" s="95">
        <f>S9+U9+W9</f>
        <v>19.13</v>
      </c>
      <c r="Z9" s="91">
        <v>0</v>
      </c>
      <c r="AA9" s="84">
        <v>0</v>
      </c>
      <c r="AB9" s="84">
        <v>0</v>
      </c>
      <c r="AC9" s="84">
        <v>37.270000000000003</v>
      </c>
      <c r="AD9" s="96">
        <f>Z9+AB9</f>
        <v>0</v>
      </c>
      <c r="AE9" s="52">
        <f>AA9+AC9</f>
        <v>37.270000000000003</v>
      </c>
      <c r="AF9" s="116">
        <v>0.16645241935483901</v>
      </c>
      <c r="AG9" s="117">
        <v>0.40281303763440901</v>
      </c>
      <c r="AH9" s="54">
        <f t="shared" ref="AH9:AH32" si="6">(F9+P9+X9+AD9)-(AJ9+AL9+AF9)</f>
        <v>7.5656886826412517</v>
      </c>
      <c r="AI9" s="63">
        <f t="shared" ref="AI9:AI32" si="7">(B9+Q9+Y9+AE9)-(AM9+AK9+AG9)</f>
        <v>4.8361545343777266</v>
      </c>
      <c r="AJ9" s="64">
        <v>120.82230183418193</v>
      </c>
      <c r="AK9" s="61">
        <v>58.484578922710433</v>
      </c>
      <c r="AL9" s="66">
        <v>70.705557063821985</v>
      </c>
      <c r="AM9" s="61">
        <v>109.36645350527743</v>
      </c>
      <c r="AS9" s="121"/>
      <c r="BA9" s="42"/>
      <c r="BB9" s="42"/>
    </row>
    <row r="10" spans="1:54" ht="15.75" x14ac:dyDescent="0.25">
      <c r="A10" s="25">
        <v>2</v>
      </c>
      <c r="B10" s="69">
        <v>66.42</v>
      </c>
      <c r="C10" s="51">
        <f t="shared" si="0"/>
        <v>19.494538528905075</v>
      </c>
      <c r="D10" s="52">
        <f t="shared" si="1"/>
        <v>73.987930056857834</v>
      </c>
      <c r="E10" s="59">
        <f t="shared" si="2"/>
        <v>-27.062468585762893</v>
      </c>
      <c r="F10" s="68">
        <v>192.42</v>
      </c>
      <c r="G10" s="52">
        <f t="shared" si="3"/>
        <v>115.92636440299235</v>
      </c>
      <c r="H10" s="52">
        <f t="shared" si="4"/>
        <v>69.021409732019578</v>
      </c>
      <c r="I10" s="53">
        <f t="shared" si="5"/>
        <v>7.4722258649880748</v>
      </c>
      <c r="J10" s="58">
        <v>0</v>
      </c>
      <c r="K10" s="81">
        <v>32.08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32.08</v>
      </c>
      <c r="R10" s="91">
        <v>0</v>
      </c>
      <c r="S10" s="84">
        <v>0</v>
      </c>
      <c r="T10" s="84">
        <v>0</v>
      </c>
      <c r="U10" s="84">
        <v>29.82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29.82</v>
      </c>
      <c r="Z10" s="91">
        <v>0</v>
      </c>
      <c r="AA10" s="84">
        <v>0</v>
      </c>
      <c r="AB10" s="84">
        <v>0</v>
      </c>
      <c r="AC10" s="84">
        <v>36.86</v>
      </c>
      <c r="AD10" s="96">
        <f t="shared" ref="AD10:AD32" si="12">Z10+AB10</f>
        <v>0</v>
      </c>
      <c r="AE10" s="52">
        <f t="shared" ref="AE10:AE32" si="13">AA10+AC10</f>
        <v>36.86</v>
      </c>
      <c r="AF10" s="118">
        <v>0.16645241935483901</v>
      </c>
      <c r="AG10" s="117">
        <v>0.40281303763440901</v>
      </c>
      <c r="AH10" s="54">
        <f t="shared" si="6"/>
        <v>7.3057734456332355</v>
      </c>
      <c r="AI10" s="63">
        <f t="shared" si="7"/>
        <v>4.6147183766026956</v>
      </c>
      <c r="AJ10" s="64">
        <v>115.92636440299235</v>
      </c>
      <c r="AK10" s="61">
        <v>56.354538528905074</v>
      </c>
      <c r="AL10" s="66">
        <v>69.021409732019578</v>
      </c>
      <c r="AM10" s="61">
        <v>103.80793005685783</v>
      </c>
      <c r="AS10" s="121"/>
      <c r="BA10" s="42"/>
      <c r="BB10" s="42"/>
    </row>
    <row r="11" spans="1:54" ht="15" customHeight="1" x14ac:dyDescent="0.25">
      <c r="A11" s="25">
        <v>3</v>
      </c>
      <c r="B11" s="69">
        <v>60</v>
      </c>
      <c r="C11" s="51">
        <f t="shared" si="0"/>
        <v>15.673811933354187</v>
      </c>
      <c r="D11" s="52">
        <f t="shared" si="1"/>
        <v>71.508751066953664</v>
      </c>
      <c r="E11" s="59">
        <f t="shared" si="2"/>
        <v>-27.182563000307844</v>
      </c>
      <c r="F11" s="68">
        <v>186.31</v>
      </c>
      <c r="G11" s="52">
        <f t="shared" si="3"/>
        <v>112.11695356671643</v>
      </c>
      <c r="H11" s="52">
        <f t="shared" si="4"/>
        <v>66.952996017637943</v>
      </c>
      <c r="I11" s="53">
        <f t="shared" si="5"/>
        <v>7.2400504156456114</v>
      </c>
      <c r="J11" s="58">
        <v>0</v>
      </c>
      <c r="K11" s="81">
        <v>32.08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32.08</v>
      </c>
      <c r="R11" s="91">
        <v>0</v>
      </c>
      <c r="S11" s="84">
        <v>0</v>
      </c>
      <c r="T11" s="84">
        <v>0</v>
      </c>
      <c r="U11" s="84">
        <v>29.82</v>
      </c>
      <c r="V11" s="84">
        <v>0</v>
      </c>
      <c r="W11" s="84">
        <v>0</v>
      </c>
      <c r="X11" s="94">
        <f t="shared" si="10"/>
        <v>0</v>
      </c>
      <c r="Y11" s="95">
        <f t="shared" si="11"/>
        <v>29.82</v>
      </c>
      <c r="Z11" s="91">
        <v>0</v>
      </c>
      <c r="AA11" s="84">
        <v>0</v>
      </c>
      <c r="AB11" s="84">
        <v>0</v>
      </c>
      <c r="AC11" s="84">
        <v>38.99</v>
      </c>
      <c r="AD11" s="96">
        <f t="shared" si="12"/>
        <v>0</v>
      </c>
      <c r="AE11" s="52">
        <f t="shared" si="13"/>
        <v>38.99</v>
      </c>
      <c r="AF11" s="118">
        <v>0.16645241935483901</v>
      </c>
      <c r="AG11" s="117">
        <v>0.40281303763440901</v>
      </c>
      <c r="AH11" s="54">
        <f t="shared" si="6"/>
        <v>7.073597996290772</v>
      </c>
      <c r="AI11" s="63">
        <f t="shared" si="7"/>
        <v>4.4946239620577444</v>
      </c>
      <c r="AJ11" s="64">
        <v>112.11695356671643</v>
      </c>
      <c r="AK11" s="61">
        <v>54.663811933354189</v>
      </c>
      <c r="AL11" s="66">
        <v>66.952996017637943</v>
      </c>
      <c r="AM11" s="61">
        <v>101.32875106695366</v>
      </c>
      <c r="AS11" s="121"/>
      <c r="BA11" s="42"/>
      <c r="BB11" s="42"/>
    </row>
    <row r="12" spans="1:54" ht="15" customHeight="1" x14ac:dyDescent="0.25">
      <c r="A12" s="25">
        <v>4</v>
      </c>
      <c r="B12" s="69">
        <v>58.11</v>
      </c>
      <c r="C12" s="51">
        <f t="shared" si="0"/>
        <v>14.922992935500901</v>
      </c>
      <c r="D12" s="52">
        <f t="shared" si="1"/>
        <v>70.602229369521552</v>
      </c>
      <c r="E12" s="59">
        <f t="shared" si="2"/>
        <v>-27.415222305022446</v>
      </c>
      <c r="F12" s="68">
        <v>184.79</v>
      </c>
      <c r="G12" s="52">
        <f t="shared" si="3"/>
        <v>111.77011965189915</v>
      </c>
      <c r="H12" s="52">
        <f t="shared" si="4"/>
        <v>65.83758875359095</v>
      </c>
      <c r="I12" s="53">
        <f t="shared" si="5"/>
        <v>7.1822915945099046</v>
      </c>
      <c r="J12" s="58">
        <v>0</v>
      </c>
      <c r="K12" s="81">
        <v>32.22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32.22</v>
      </c>
      <c r="R12" s="91">
        <v>0</v>
      </c>
      <c r="S12" s="84">
        <v>0</v>
      </c>
      <c r="T12" s="84">
        <v>0</v>
      </c>
      <c r="U12" s="84">
        <v>28.85</v>
      </c>
      <c r="V12" s="84">
        <v>0</v>
      </c>
      <c r="W12" s="84">
        <v>0</v>
      </c>
      <c r="X12" s="94">
        <f t="shared" si="10"/>
        <v>0</v>
      </c>
      <c r="Y12" s="95">
        <f t="shared" si="11"/>
        <v>28.85</v>
      </c>
      <c r="Z12" s="91">
        <v>0</v>
      </c>
      <c r="AA12" s="84">
        <v>0</v>
      </c>
      <c r="AB12" s="84">
        <v>0</v>
      </c>
      <c r="AC12" s="84">
        <v>38.4</v>
      </c>
      <c r="AD12" s="96">
        <f t="shared" si="12"/>
        <v>0</v>
      </c>
      <c r="AE12" s="52">
        <f t="shared" si="13"/>
        <v>38.4</v>
      </c>
      <c r="AF12" s="118">
        <v>0.16645241935483901</v>
      </c>
      <c r="AG12" s="117">
        <v>0.40281303763440901</v>
      </c>
      <c r="AH12" s="54">
        <f t="shared" si="6"/>
        <v>7.0158391751550653</v>
      </c>
      <c r="AI12" s="63">
        <f t="shared" si="7"/>
        <v>4.401964657343143</v>
      </c>
      <c r="AJ12" s="64">
        <v>111.77011965189915</v>
      </c>
      <c r="AK12" s="61">
        <v>53.322992935500899</v>
      </c>
      <c r="AL12" s="66">
        <v>65.83758875359095</v>
      </c>
      <c r="AM12" s="61">
        <v>99.452229369521561</v>
      </c>
      <c r="AS12" s="121"/>
      <c r="BA12" s="42"/>
      <c r="BB12" s="42"/>
    </row>
    <row r="13" spans="1:54" ht="15.75" x14ac:dyDescent="0.25">
      <c r="A13" s="25">
        <v>5</v>
      </c>
      <c r="B13" s="69">
        <v>59.9</v>
      </c>
      <c r="C13" s="51">
        <f t="shared" si="0"/>
        <v>18.749504304155536</v>
      </c>
      <c r="D13" s="52">
        <f t="shared" si="1"/>
        <v>68.386480103179849</v>
      </c>
      <c r="E13" s="59">
        <f t="shared" si="2"/>
        <v>-27.235984407335415</v>
      </c>
      <c r="F13" s="68">
        <v>177.04</v>
      </c>
      <c r="G13" s="52">
        <f t="shared" si="3"/>
        <v>104.03849906879663</v>
      </c>
      <c r="H13" s="52">
        <f t="shared" si="4"/>
        <v>66.113703011016355</v>
      </c>
      <c r="I13" s="53">
        <f t="shared" si="5"/>
        <v>6.887797920187011</v>
      </c>
      <c r="J13" s="58">
        <v>0</v>
      </c>
      <c r="K13" s="81">
        <v>32.049999999999997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32.049999999999997</v>
      </c>
      <c r="R13" s="91">
        <v>0</v>
      </c>
      <c r="S13" s="84">
        <v>0</v>
      </c>
      <c r="T13" s="84">
        <v>0</v>
      </c>
      <c r="U13" s="84">
        <v>29.04</v>
      </c>
      <c r="V13" s="84">
        <v>0</v>
      </c>
      <c r="W13" s="84">
        <v>0</v>
      </c>
      <c r="X13" s="94">
        <f t="shared" si="10"/>
        <v>0</v>
      </c>
      <c r="Y13" s="95">
        <f t="shared" si="11"/>
        <v>29.04</v>
      </c>
      <c r="Z13" s="91">
        <v>0</v>
      </c>
      <c r="AA13" s="84">
        <v>0</v>
      </c>
      <c r="AB13" s="84">
        <v>0</v>
      </c>
      <c r="AC13" s="84">
        <v>36.92</v>
      </c>
      <c r="AD13" s="96">
        <f t="shared" si="12"/>
        <v>0</v>
      </c>
      <c r="AE13" s="52">
        <f t="shared" si="13"/>
        <v>36.92</v>
      </c>
      <c r="AF13" s="118">
        <v>0.16645241935483901</v>
      </c>
      <c r="AG13" s="117">
        <v>0.40281303763440901</v>
      </c>
      <c r="AH13" s="54">
        <f t="shared" si="6"/>
        <v>6.7213455008321716</v>
      </c>
      <c r="AI13" s="63">
        <f t="shared" si="7"/>
        <v>4.4112025550301723</v>
      </c>
      <c r="AJ13" s="64">
        <v>104.03849906879663</v>
      </c>
      <c r="AK13" s="61">
        <v>55.669504304155538</v>
      </c>
      <c r="AL13" s="66">
        <v>66.113703011016355</v>
      </c>
      <c r="AM13" s="61">
        <v>97.426480103179856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59.540000000000006</v>
      </c>
      <c r="C14" s="51">
        <f t="shared" si="0"/>
        <v>18.107691537885081</v>
      </c>
      <c r="D14" s="52">
        <f t="shared" si="1"/>
        <v>68.87706436968945</v>
      </c>
      <c r="E14" s="59">
        <f t="shared" si="2"/>
        <v>-27.444755907574525</v>
      </c>
      <c r="F14" s="68">
        <v>177.04</v>
      </c>
      <c r="G14" s="52">
        <f t="shared" si="3"/>
        <v>107.94264904862061</v>
      </c>
      <c r="H14" s="52">
        <f t="shared" si="4"/>
        <v>62.191313439036094</v>
      </c>
      <c r="I14" s="53">
        <f t="shared" si="5"/>
        <v>6.9060375123432882</v>
      </c>
      <c r="J14" s="58">
        <v>0</v>
      </c>
      <c r="K14" s="81">
        <v>32.31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32.31</v>
      </c>
      <c r="R14" s="91">
        <v>0.28000000000000003</v>
      </c>
      <c r="S14" s="84">
        <v>0</v>
      </c>
      <c r="T14" s="84">
        <v>0</v>
      </c>
      <c r="U14" s="84">
        <v>29.58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29.58</v>
      </c>
      <c r="Z14" s="91">
        <v>0.2</v>
      </c>
      <c r="AA14" s="84">
        <v>0</v>
      </c>
      <c r="AB14" s="84">
        <v>0</v>
      </c>
      <c r="AC14" s="84">
        <v>38.31</v>
      </c>
      <c r="AD14" s="96">
        <f t="shared" si="12"/>
        <v>0.2</v>
      </c>
      <c r="AE14" s="52">
        <f t="shared" si="13"/>
        <v>38.31</v>
      </c>
      <c r="AF14" s="118">
        <v>0.16645241935483901</v>
      </c>
      <c r="AG14" s="117">
        <v>0.40281303763440901</v>
      </c>
      <c r="AH14" s="54">
        <f t="shared" si="6"/>
        <v>6.7395850929884489</v>
      </c>
      <c r="AI14" s="63">
        <f t="shared" si="7"/>
        <v>4.4624310547910682</v>
      </c>
      <c r="AJ14" s="64">
        <v>108.14264904862061</v>
      </c>
      <c r="AK14" s="61">
        <v>56.417691537885084</v>
      </c>
      <c r="AL14" s="66">
        <v>62.471313439036095</v>
      </c>
      <c r="AM14" s="61">
        <v>98.457064369689448</v>
      </c>
      <c r="AS14" s="121"/>
      <c r="BA14" s="42"/>
      <c r="BB14" s="42"/>
    </row>
    <row r="15" spans="1:54" ht="15.75" x14ac:dyDescent="0.25">
      <c r="A15" s="25">
        <v>7</v>
      </c>
      <c r="B15" s="69">
        <v>79.240000000000009</v>
      </c>
      <c r="C15" s="51">
        <f t="shared" si="0"/>
        <v>21.673626555003821</v>
      </c>
      <c r="D15" s="52">
        <f t="shared" si="1"/>
        <v>84.948727509558807</v>
      </c>
      <c r="E15" s="59">
        <f t="shared" si="2"/>
        <v>-27.38235406456262</v>
      </c>
      <c r="F15" s="68">
        <v>167.81</v>
      </c>
      <c r="G15" s="52">
        <f t="shared" si="3"/>
        <v>108.28741184984594</v>
      </c>
      <c r="H15" s="52">
        <f t="shared" si="4"/>
        <v>52.681909166052804</v>
      </c>
      <c r="I15" s="53">
        <f t="shared" si="5"/>
        <v>6.8406789841012303</v>
      </c>
      <c r="J15" s="58">
        <v>0</v>
      </c>
      <c r="K15" s="81">
        <v>32.630000000000003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32.630000000000003</v>
      </c>
      <c r="R15" s="91">
        <v>7.29</v>
      </c>
      <c r="S15" s="84">
        <v>0</v>
      </c>
      <c r="T15" s="84">
        <v>0</v>
      </c>
      <c r="U15" s="84">
        <v>24.36</v>
      </c>
      <c r="V15" s="84">
        <v>0</v>
      </c>
      <c r="W15" s="84">
        <v>0</v>
      </c>
      <c r="X15" s="94">
        <f t="shared" si="10"/>
        <v>7.29</v>
      </c>
      <c r="Y15" s="95">
        <f t="shared" si="11"/>
        <v>24.36</v>
      </c>
      <c r="Z15" s="91">
        <v>0.7</v>
      </c>
      <c r="AA15" s="84">
        <v>0</v>
      </c>
      <c r="AB15" s="84">
        <v>0</v>
      </c>
      <c r="AC15" s="84">
        <v>37.17</v>
      </c>
      <c r="AD15" s="96">
        <f t="shared" si="12"/>
        <v>0.7</v>
      </c>
      <c r="AE15" s="52">
        <f t="shared" si="13"/>
        <v>37.17</v>
      </c>
      <c r="AF15" s="118">
        <v>0.16645241935483901</v>
      </c>
      <c r="AG15" s="117">
        <v>0.40281303763440901</v>
      </c>
      <c r="AH15" s="54">
        <f t="shared" si="6"/>
        <v>6.674226564746391</v>
      </c>
      <c r="AI15" s="63">
        <f t="shared" si="7"/>
        <v>4.8448328978029735</v>
      </c>
      <c r="AJ15" s="64">
        <v>108.98741184984594</v>
      </c>
      <c r="AK15" s="61">
        <v>58.843626555003823</v>
      </c>
      <c r="AL15" s="66">
        <v>59.971909166052804</v>
      </c>
      <c r="AM15" s="61">
        <v>109.30872750955881</v>
      </c>
      <c r="AS15" s="121"/>
      <c r="BA15" s="42"/>
      <c r="BB15" s="42"/>
    </row>
    <row r="16" spans="1:54" ht="15.75" x14ac:dyDescent="0.25">
      <c r="A16" s="25">
        <v>8</v>
      </c>
      <c r="B16" s="69">
        <v>108.96000000000001</v>
      </c>
      <c r="C16" s="51">
        <f t="shared" si="0"/>
        <v>36.662095046242747</v>
      </c>
      <c r="D16" s="52">
        <f t="shared" si="1"/>
        <v>98.667323611153421</v>
      </c>
      <c r="E16" s="59">
        <f t="shared" si="2"/>
        <v>-26.369418657396189</v>
      </c>
      <c r="F16" s="68">
        <v>171.34</v>
      </c>
      <c r="G16" s="52">
        <f t="shared" si="3"/>
        <v>119.17794088070434</v>
      </c>
      <c r="H16" s="52">
        <f t="shared" si="4"/>
        <v>44.40369847966727</v>
      </c>
      <c r="I16" s="53">
        <f t="shared" si="5"/>
        <v>7.7583606396283917</v>
      </c>
      <c r="J16" s="58">
        <v>0</v>
      </c>
      <c r="K16" s="81">
        <v>32.53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32.53</v>
      </c>
      <c r="R16" s="91">
        <v>25.61</v>
      </c>
      <c r="S16" s="84">
        <v>0</v>
      </c>
      <c r="T16" s="84">
        <v>0</v>
      </c>
      <c r="U16" s="84">
        <v>28.26</v>
      </c>
      <c r="V16" s="84">
        <v>0</v>
      </c>
      <c r="W16" s="84">
        <v>0</v>
      </c>
      <c r="X16" s="94">
        <f t="shared" si="10"/>
        <v>25.61</v>
      </c>
      <c r="Y16" s="95">
        <f t="shared" si="11"/>
        <v>28.26</v>
      </c>
      <c r="Z16" s="91">
        <v>3</v>
      </c>
      <c r="AA16" s="84">
        <v>0</v>
      </c>
      <c r="AB16" s="84">
        <v>0</v>
      </c>
      <c r="AC16" s="84">
        <v>36.26</v>
      </c>
      <c r="AD16" s="96">
        <f t="shared" si="12"/>
        <v>3</v>
      </c>
      <c r="AE16" s="52">
        <f t="shared" si="13"/>
        <v>36.26</v>
      </c>
      <c r="AF16" s="118">
        <v>0.16645241935483901</v>
      </c>
      <c r="AG16" s="117">
        <v>0.40281303763440901</v>
      </c>
      <c r="AH16" s="54">
        <f t="shared" si="6"/>
        <v>7.5919082202735524</v>
      </c>
      <c r="AI16" s="63">
        <f t="shared" si="7"/>
        <v>5.7577683049694031</v>
      </c>
      <c r="AJ16" s="64">
        <v>122.17794088070434</v>
      </c>
      <c r="AK16" s="61">
        <v>72.922095046242745</v>
      </c>
      <c r="AL16" s="66">
        <v>70.013698479667269</v>
      </c>
      <c r="AM16" s="61">
        <v>126.92732361115343</v>
      </c>
      <c r="AS16" s="121"/>
      <c r="BA16" s="42"/>
      <c r="BB16" s="42"/>
    </row>
    <row r="17" spans="1:54" ht="15.75" x14ac:dyDescent="0.25">
      <c r="A17" s="25">
        <v>9</v>
      </c>
      <c r="B17" s="69">
        <v>132.51</v>
      </c>
      <c r="C17" s="51">
        <f t="shared" si="0"/>
        <v>37.332426196071779</v>
      </c>
      <c r="D17" s="52">
        <f t="shared" si="1"/>
        <v>121.46914534842715</v>
      </c>
      <c r="E17" s="59">
        <f t="shared" si="2"/>
        <v>-26.291571544498908</v>
      </c>
      <c r="F17" s="68">
        <v>177.59</v>
      </c>
      <c r="G17" s="52">
        <f t="shared" si="3"/>
        <v>123.28055044090232</v>
      </c>
      <c r="H17" s="52">
        <f t="shared" si="4"/>
        <v>45.803640877435754</v>
      </c>
      <c r="I17" s="53">
        <f t="shared" si="5"/>
        <v>8.5058086816619305</v>
      </c>
      <c r="J17" s="58">
        <v>0</v>
      </c>
      <c r="K17" s="81">
        <v>32.71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32.71</v>
      </c>
      <c r="R17" s="91">
        <v>33.53</v>
      </c>
      <c r="S17" s="84">
        <v>0</v>
      </c>
      <c r="T17" s="84">
        <v>0</v>
      </c>
      <c r="U17" s="84">
        <v>13.89</v>
      </c>
      <c r="V17" s="84">
        <v>0</v>
      </c>
      <c r="W17" s="84">
        <v>0</v>
      </c>
      <c r="X17" s="94">
        <f t="shared" si="10"/>
        <v>33.53</v>
      </c>
      <c r="Y17" s="95">
        <f t="shared" si="11"/>
        <v>13.89</v>
      </c>
      <c r="Z17" s="91">
        <v>8.5</v>
      </c>
      <c r="AA17" s="84">
        <v>0</v>
      </c>
      <c r="AB17" s="84">
        <v>0</v>
      </c>
      <c r="AC17" s="84">
        <v>36.11</v>
      </c>
      <c r="AD17" s="96">
        <f t="shared" si="12"/>
        <v>8.5</v>
      </c>
      <c r="AE17" s="52">
        <f t="shared" si="13"/>
        <v>36.11</v>
      </c>
      <c r="AF17" s="118">
        <v>0.16645241935483901</v>
      </c>
      <c r="AG17" s="117">
        <v>0.40281303763440901</v>
      </c>
      <c r="AH17" s="54">
        <f t="shared" si="6"/>
        <v>8.339356262307092</v>
      </c>
      <c r="AI17" s="63">
        <f t="shared" si="7"/>
        <v>6.0156154178666839</v>
      </c>
      <c r="AJ17" s="64">
        <v>131.78055044090232</v>
      </c>
      <c r="AK17" s="61">
        <v>73.442426196071779</v>
      </c>
      <c r="AL17" s="66">
        <v>79.333640877435755</v>
      </c>
      <c r="AM17" s="61">
        <v>135.35914534842715</v>
      </c>
      <c r="AS17" s="121"/>
      <c r="BA17" s="42"/>
      <c r="BB17" s="42"/>
    </row>
    <row r="18" spans="1:54" ht="15.75" x14ac:dyDescent="0.25">
      <c r="A18" s="25">
        <v>10</v>
      </c>
      <c r="B18" s="69">
        <v>118.06</v>
      </c>
      <c r="C18" s="51">
        <f t="shared" si="0"/>
        <v>31.320539445088166</v>
      </c>
      <c r="D18" s="52">
        <f t="shared" si="1"/>
        <v>112.87949931609154</v>
      </c>
      <c r="E18" s="59">
        <f t="shared" si="2"/>
        <v>-26.140038761179724</v>
      </c>
      <c r="F18" s="68">
        <v>176.08</v>
      </c>
      <c r="G18" s="52">
        <f t="shared" si="3"/>
        <v>121.04088375800896</v>
      </c>
      <c r="H18" s="52">
        <f t="shared" si="4"/>
        <v>46.478588352086483</v>
      </c>
      <c r="I18" s="53">
        <f t="shared" si="5"/>
        <v>8.5605278899045611</v>
      </c>
      <c r="J18" s="58">
        <v>0</v>
      </c>
      <c r="K18" s="81">
        <v>32.79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32.79</v>
      </c>
      <c r="R18" s="91">
        <v>34.479999999999997</v>
      </c>
      <c r="S18" s="84">
        <v>0</v>
      </c>
      <c r="T18" s="84">
        <v>0</v>
      </c>
      <c r="U18" s="84">
        <v>27.35</v>
      </c>
      <c r="V18" s="84">
        <v>0</v>
      </c>
      <c r="W18" s="84">
        <v>0</v>
      </c>
      <c r="X18" s="94">
        <f t="shared" si="10"/>
        <v>34.479999999999997</v>
      </c>
      <c r="Y18" s="95">
        <f t="shared" si="11"/>
        <v>27.35</v>
      </c>
      <c r="Z18" s="91">
        <v>10.5</v>
      </c>
      <c r="AA18" s="84">
        <v>0</v>
      </c>
      <c r="AB18" s="84">
        <v>0</v>
      </c>
      <c r="AC18" s="84">
        <v>45.29</v>
      </c>
      <c r="AD18" s="96">
        <f t="shared" si="12"/>
        <v>10.5</v>
      </c>
      <c r="AE18" s="52">
        <f t="shared" si="13"/>
        <v>45.29</v>
      </c>
      <c r="AF18" s="118">
        <v>0.16645241935483901</v>
      </c>
      <c r="AG18" s="117">
        <v>0.40281303763440901</v>
      </c>
      <c r="AH18" s="54">
        <f t="shared" si="6"/>
        <v>8.3940754705497227</v>
      </c>
      <c r="AI18" s="63">
        <f t="shared" si="7"/>
        <v>6.2471482011858654</v>
      </c>
      <c r="AJ18" s="64">
        <v>131.54088375800896</v>
      </c>
      <c r="AK18" s="61">
        <v>76.610539445088165</v>
      </c>
      <c r="AL18" s="66">
        <v>80.95858835208648</v>
      </c>
      <c r="AM18" s="61">
        <v>140.22949931609153</v>
      </c>
      <c r="AS18" s="121"/>
      <c r="BA18" s="42"/>
      <c r="BB18" s="42"/>
    </row>
    <row r="19" spans="1:54" ht="15.75" x14ac:dyDescent="0.25">
      <c r="A19" s="25">
        <v>11</v>
      </c>
      <c r="B19" s="69">
        <v>128.42000000000002</v>
      </c>
      <c r="C19" s="51">
        <f t="shared" si="0"/>
        <v>33.198785833702864</v>
      </c>
      <c r="D19" s="52">
        <f t="shared" si="1"/>
        <v>121.08280516854984</v>
      </c>
      <c r="E19" s="59">
        <f t="shared" si="2"/>
        <v>-25.861591002252688</v>
      </c>
      <c r="F19" s="68">
        <v>187.11</v>
      </c>
      <c r="G19" s="52">
        <f t="shared" si="3"/>
        <v>127.12779479115075</v>
      </c>
      <c r="H19" s="52">
        <f t="shared" si="4"/>
        <v>51.0188828440333</v>
      </c>
      <c r="I19" s="53">
        <f t="shared" si="5"/>
        <v>8.9633223648159781</v>
      </c>
      <c r="J19" s="58">
        <v>0</v>
      </c>
      <c r="K19" s="81">
        <v>32.81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32.81</v>
      </c>
      <c r="R19" s="91">
        <v>30.75</v>
      </c>
      <c r="S19" s="84">
        <v>0</v>
      </c>
      <c r="T19" s="84">
        <v>0</v>
      </c>
      <c r="U19" s="84">
        <v>27.93</v>
      </c>
      <c r="V19" s="84">
        <v>0</v>
      </c>
      <c r="W19" s="84">
        <v>0</v>
      </c>
      <c r="X19" s="94">
        <f t="shared" si="10"/>
        <v>30.75</v>
      </c>
      <c r="Y19" s="95">
        <f t="shared" si="11"/>
        <v>27.93</v>
      </c>
      <c r="Z19" s="91">
        <v>13.8</v>
      </c>
      <c r="AA19" s="84">
        <v>0</v>
      </c>
      <c r="AB19" s="84">
        <v>0</v>
      </c>
      <c r="AC19" s="84">
        <v>44.99</v>
      </c>
      <c r="AD19" s="96">
        <f t="shared" si="12"/>
        <v>13.8</v>
      </c>
      <c r="AE19" s="52">
        <f t="shared" si="13"/>
        <v>44.99</v>
      </c>
      <c r="AF19" s="118">
        <v>0.16645241935483901</v>
      </c>
      <c r="AG19" s="117">
        <v>0.40281303763440901</v>
      </c>
      <c r="AH19" s="54">
        <f t="shared" si="6"/>
        <v>8.7968699454611397</v>
      </c>
      <c r="AI19" s="63">
        <f t="shared" si="7"/>
        <v>6.5455959601129052</v>
      </c>
      <c r="AJ19" s="64">
        <v>140.92779479115075</v>
      </c>
      <c r="AK19" s="61">
        <v>78.188785833702866</v>
      </c>
      <c r="AL19" s="66">
        <v>81.7688828440333</v>
      </c>
      <c r="AM19" s="61">
        <v>149.01280516854985</v>
      </c>
      <c r="AS19" s="121"/>
      <c r="BA19" s="42"/>
      <c r="BB19" s="42"/>
    </row>
    <row r="20" spans="1:54" ht="15.75" x14ac:dyDescent="0.25">
      <c r="A20" s="25">
        <v>12</v>
      </c>
      <c r="B20" s="69">
        <v>116.55000000000001</v>
      </c>
      <c r="C20" s="51">
        <f t="shared" si="0"/>
        <v>30.909194100133675</v>
      </c>
      <c r="D20" s="52">
        <f t="shared" si="1"/>
        <v>111.62094658608025</v>
      </c>
      <c r="E20" s="59">
        <f t="shared" si="2"/>
        <v>-25.98014068621395</v>
      </c>
      <c r="F20" s="68">
        <v>204.59</v>
      </c>
      <c r="G20" s="52">
        <f t="shared" si="3"/>
        <v>128.46775654439892</v>
      </c>
      <c r="H20" s="52">
        <f t="shared" si="4"/>
        <v>66.735986372544545</v>
      </c>
      <c r="I20" s="53">
        <f t="shared" si="5"/>
        <v>9.3862570830565044</v>
      </c>
      <c r="J20" s="58">
        <v>0</v>
      </c>
      <c r="K20" s="81">
        <v>32.83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32.83</v>
      </c>
      <c r="R20" s="91">
        <v>29.1</v>
      </c>
      <c r="S20" s="84">
        <v>0</v>
      </c>
      <c r="T20" s="84">
        <v>0</v>
      </c>
      <c r="U20" s="84">
        <v>35.36</v>
      </c>
      <c r="V20" s="84">
        <v>0</v>
      </c>
      <c r="W20" s="84">
        <v>0</v>
      </c>
      <c r="X20" s="94">
        <f t="shared" si="10"/>
        <v>29.1</v>
      </c>
      <c r="Y20" s="95">
        <f t="shared" si="11"/>
        <v>35.36</v>
      </c>
      <c r="Z20" s="91">
        <v>9.1</v>
      </c>
      <c r="AA20" s="84">
        <v>0</v>
      </c>
      <c r="AB20" s="84">
        <v>0</v>
      </c>
      <c r="AC20" s="84">
        <v>45.89</v>
      </c>
      <c r="AD20" s="96">
        <f t="shared" si="12"/>
        <v>9.1</v>
      </c>
      <c r="AE20" s="52">
        <f t="shared" si="13"/>
        <v>45.89</v>
      </c>
      <c r="AF20" s="118">
        <v>0.16645241935483901</v>
      </c>
      <c r="AG20" s="117">
        <v>0.40281303763440901</v>
      </c>
      <c r="AH20" s="54">
        <f t="shared" si="6"/>
        <v>9.219804663701666</v>
      </c>
      <c r="AI20" s="63">
        <f t="shared" si="7"/>
        <v>6.4470462761516387</v>
      </c>
      <c r="AJ20" s="64">
        <v>137.56775654439892</v>
      </c>
      <c r="AK20" s="61">
        <v>76.799194100133676</v>
      </c>
      <c r="AL20" s="66">
        <v>95.835986372544554</v>
      </c>
      <c r="AM20" s="61">
        <v>146.98094658608025</v>
      </c>
      <c r="AS20" s="121"/>
      <c r="BA20" s="42"/>
      <c r="BB20" s="42"/>
    </row>
    <row r="21" spans="1:54" ht="15.75" x14ac:dyDescent="0.25">
      <c r="A21" s="25">
        <v>13</v>
      </c>
      <c r="B21" s="69">
        <v>119.27</v>
      </c>
      <c r="C21" s="51">
        <f t="shared" si="0"/>
        <v>31.089717726823118</v>
      </c>
      <c r="D21" s="52">
        <f t="shared" si="1"/>
        <v>114.3260096242538</v>
      </c>
      <c r="E21" s="59">
        <f t="shared" si="2"/>
        <v>-26.145727351076921</v>
      </c>
      <c r="F21" s="68">
        <v>178.5</v>
      </c>
      <c r="G21" s="52">
        <f t="shared" si="3"/>
        <v>122.29984282531441</v>
      </c>
      <c r="H21" s="52">
        <f t="shared" si="4"/>
        <v>47.747547713233757</v>
      </c>
      <c r="I21" s="53">
        <f t="shared" si="5"/>
        <v>8.4526094614518268</v>
      </c>
      <c r="J21" s="58">
        <v>0</v>
      </c>
      <c r="K21" s="81">
        <v>32.53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32.53</v>
      </c>
      <c r="R21" s="91">
        <v>32.72</v>
      </c>
      <c r="S21" s="84">
        <v>0</v>
      </c>
      <c r="T21" s="84">
        <v>0</v>
      </c>
      <c r="U21" s="84">
        <v>26.94</v>
      </c>
      <c r="V21" s="84">
        <v>0</v>
      </c>
      <c r="W21" s="84">
        <v>0</v>
      </c>
      <c r="X21" s="94">
        <f t="shared" si="10"/>
        <v>32.72</v>
      </c>
      <c r="Y21" s="95">
        <f t="shared" si="11"/>
        <v>26.94</v>
      </c>
      <c r="Z21" s="91">
        <v>7</v>
      </c>
      <c r="AA21" s="84">
        <v>0</v>
      </c>
      <c r="AB21" s="84">
        <v>0</v>
      </c>
      <c r="AC21" s="84">
        <v>35.26</v>
      </c>
      <c r="AD21" s="96">
        <f t="shared" si="12"/>
        <v>7</v>
      </c>
      <c r="AE21" s="52">
        <f t="shared" si="13"/>
        <v>35.26</v>
      </c>
      <c r="AF21" s="118">
        <v>0.16645241935483901</v>
      </c>
      <c r="AG21" s="117">
        <v>0.40281303763440901</v>
      </c>
      <c r="AH21" s="54">
        <f t="shared" si="6"/>
        <v>8.2861570420969883</v>
      </c>
      <c r="AI21" s="63">
        <f t="shared" si="7"/>
        <v>5.9814596112886704</v>
      </c>
      <c r="AJ21" s="64">
        <v>129.29984282531441</v>
      </c>
      <c r="AK21" s="61">
        <v>66.349717726823116</v>
      </c>
      <c r="AL21" s="66">
        <v>80.467547713233756</v>
      </c>
      <c r="AM21" s="61">
        <v>141.2660096242538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118.19999999999999</v>
      </c>
      <c r="C22" s="51">
        <f t="shared" si="0"/>
        <v>33.635615195259156</v>
      </c>
      <c r="D22" s="52">
        <f t="shared" si="1"/>
        <v>110.78228164242883</v>
      </c>
      <c r="E22" s="59">
        <f t="shared" si="2"/>
        <v>-26.217896837688016</v>
      </c>
      <c r="F22" s="68">
        <v>174.84</v>
      </c>
      <c r="G22" s="52">
        <f t="shared" si="3"/>
        <v>113.5827405502296</v>
      </c>
      <c r="H22" s="52">
        <f t="shared" si="4"/>
        <v>52.681911772526817</v>
      </c>
      <c r="I22" s="53">
        <f t="shared" si="5"/>
        <v>8.5753476772435686</v>
      </c>
      <c r="J22" s="58">
        <v>0</v>
      </c>
      <c r="K22" s="81">
        <v>32.68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32.68</v>
      </c>
      <c r="R22" s="91">
        <v>33.409999999999997</v>
      </c>
      <c r="S22" s="84">
        <v>0</v>
      </c>
      <c r="T22" s="84">
        <v>0</v>
      </c>
      <c r="U22" s="84">
        <v>27.14</v>
      </c>
      <c r="V22" s="84">
        <v>0</v>
      </c>
      <c r="W22" s="84">
        <v>0</v>
      </c>
      <c r="X22" s="94">
        <f t="shared" si="10"/>
        <v>33.409999999999997</v>
      </c>
      <c r="Y22" s="95">
        <f t="shared" si="11"/>
        <v>27.14</v>
      </c>
      <c r="Z22" s="91">
        <v>13.2</v>
      </c>
      <c r="AA22" s="84">
        <v>0</v>
      </c>
      <c r="AB22" s="84">
        <v>0</v>
      </c>
      <c r="AC22" s="84">
        <v>38.76</v>
      </c>
      <c r="AD22" s="96">
        <f t="shared" si="12"/>
        <v>13.2</v>
      </c>
      <c r="AE22" s="52">
        <f t="shared" si="13"/>
        <v>38.76</v>
      </c>
      <c r="AF22" s="118">
        <v>0.16645241935483901</v>
      </c>
      <c r="AG22" s="117">
        <v>0.40281303763440901</v>
      </c>
      <c r="AH22" s="54">
        <f t="shared" si="6"/>
        <v>8.4088952578887302</v>
      </c>
      <c r="AI22" s="63">
        <f t="shared" si="7"/>
        <v>6.0592901246775739</v>
      </c>
      <c r="AJ22" s="64">
        <v>126.7827405502296</v>
      </c>
      <c r="AK22" s="61">
        <v>72.395615195259154</v>
      </c>
      <c r="AL22" s="66">
        <v>86.091911772526814</v>
      </c>
      <c r="AM22" s="61">
        <v>137.92228164242883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134.74</v>
      </c>
      <c r="C23" s="51">
        <f t="shared" si="0"/>
        <v>40.577256136681264</v>
      </c>
      <c r="D23" s="52">
        <f t="shared" si="1"/>
        <v>120.0426477480693</v>
      </c>
      <c r="E23" s="59">
        <f t="shared" si="2"/>
        <v>-25.879903884750561</v>
      </c>
      <c r="F23" s="68">
        <v>219.4</v>
      </c>
      <c r="G23" s="52">
        <f t="shared" si="3"/>
        <v>135.86984813900497</v>
      </c>
      <c r="H23" s="52">
        <f t="shared" si="4"/>
        <v>74.384431835047394</v>
      </c>
      <c r="I23" s="53">
        <f t="shared" si="5"/>
        <v>9.1457200259476092</v>
      </c>
      <c r="J23" s="58">
        <v>0</v>
      </c>
      <c r="K23" s="81">
        <v>32.76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32.76</v>
      </c>
      <c r="R23" s="91">
        <v>10.26</v>
      </c>
      <c r="S23" s="84">
        <v>0</v>
      </c>
      <c r="T23" s="84">
        <v>0</v>
      </c>
      <c r="U23" s="84">
        <v>27.25</v>
      </c>
      <c r="V23" s="84">
        <v>0</v>
      </c>
      <c r="W23" s="84">
        <v>0</v>
      </c>
      <c r="X23" s="94">
        <f t="shared" si="10"/>
        <v>10.26</v>
      </c>
      <c r="Y23" s="95">
        <f t="shared" si="11"/>
        <v>27.25</v>
      </c>
      <c r="Z23" s="91">
        <v>6.8</v>
      </c>
      <c r="AA23" s="84">
        <v>0</v>
      </c>
      <c r="AB23" s="84">
        <v>0</v>
      </c>
      <c r="AC23" s="84">
        <v>36.96</v>
      </c>
      <c r="AD23" s="96">
        <f t="shared" si="12"/>
        <v>6.8</v>
      </c>
      <c r="AE23" s="52">
        <f t="shared" si="13"/>
        <v>36.96</v>
      </c>
      <c r="AF23" s="118">
        <v>0.16645241935483901</v>
      </c>
      <c r="AG23" s="117">
        <v>0.40281303763440901</v>
      </c>
      <c r="AH23" s="54">
        <f t="shared" si="6"/>
        <v>8.9792676065927708</v>
      </c>
      <c r="AI23" s="63">
        <f t="shared" si="7"/>
        <v>6.4772830776150272</v>
      </c>
      <c r="AJ23" s="64">
        <v>142.66984813900498</v>
      </c>
      <c r="AK23" s="61">
        <v>77.537256136681265</v>
      </c>
      <c r="AL23" s="66">
        <v>84.644431835047399</v>
      </c>
      <c r="AM23" s="61">
        <v>147.2926477480693</v>
      </c>
      <c r="AS23" s="121"/>
      <c r="BA23" s="42"/>
      <c r="BB23" s="42"/>
    </row>
    <row r="24" spans="1:54" ht="15.75" x14ac:dyDescent="0.25">
      <c r="A24" s="25">
        <v>16</v>
      </c>
      <c r="B24" s="69">
        <v>139.27000000000001</v>
      </c>
      <c r="C24" s="51">
        <f t="shared" si="0"/>
        <v>40.288604205397043</v>
      </c>
      <c r="D24" s="52">
        <f t="shared" si="1"/>
        <v>124.6445947835517</v>
      </c>
      <c r="E24" s="59">
        <f t="shared" si="2"/>
        <v>-25.663198988948729</v>
      </c>
      <c r="F24" s="68">
        <v>238.39</v>
      </c>
      <c r="G24" s="52">
        <f t="shared" si="3"/>
        <v>149.42883478334898</v>
      </c>
      <c r="H24" s="52">
        <f t="shared" si="4"/>
        <v>78.780716846223228</v>
      </c>
      <c r="I24" s="53">
        <f t="shared" si="5"/>
        <v>10.180448370427795</v>
      </c>
      <c r="J24" s="58">
        <v>0</v>
      </c>
      <c r="K24" s="81">
        <v>32.69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32.69</v>
      </c>
      <c r="R24" s="91">
        <v>22.8</v>
      </c>
      <c r="S24" s="84">
        <v>0</v>
      </c>
      <c r="T24" s="84">
        <v>0</v>
      </c>
      <c r="U24" s="84">
        <v>27.03</v>
      </c>
      <c r="V24" s="84">
        <v>0</v>
      </c>
      <c r="W24" s="84">
        <v>0</v>
      </c>
      <c r="X24" s="94">
        <f t="shared" si="10"/>
        <v>22.8</v>
      </c>
      <c r="Y24" s="95">
        <f t="shared" si="11"/>
        <v>27.03</v>
      </c>
      <c r="Z24" s="91">
        <v>2.5</v>
      </c>
      <c r="AA24" s="84">
        <v>0</v>
      </c>
      <c r="AB24" s="84">
        <v>0</v>
      </c>
      <c r="AC24" s="84">
        <v>37.96</v>
      </c>
      <c r="AD24" s="96">
        <f t="shared" si="12"/>
        <v>2.5</v>
      </c>
      <c r="AE24" s="52">
        <f t="shared" si="13"/>
        <v>37.96</v>
      </c>
      <c r="AF24" s="118">
        <v>0.16645241935483901</v>
      </c>
      <c r="AG24" s="117">
        <v>0.40281303763440901</v>
      </c>
      <c r="AH24" s="54">
        <f t="shared" si="6"/>
        <v>10.013995951072957</v>
      </c>
      <c r="AI24" s="63">
        <f t="shared" si="7"/>
        <v>6.6239879734168596</v>
      </c>
      <c r="AJ24" s="64">
        <v>151.92883478334898</v>
      </c>
      <c r="AK24" s="61">
        <v>78.248604205397044</v>
      </c>
      <c r="AL24" s="66">
        <v>101.58071684622323</v>
      </c>
      <c r="AM24" s="61">
        <v>151.6745947835517</v>
      </c>
      <c r="AS24" s="121"/>
      <c r="BA24" s="42"/>
      <c r="BB24" s="42"/>
    </row>
    <row r="25" spans="1:54" ht="15.75" x14ac:dyDescent="0.25">
      <c r="A25" s="25">
        <v>17</v>
      </c>
      <c r="B25" s="69">
        <v>93.44</v>
      </c>
      <c r="C25" s="51">
        <f t="shared" si="0"/>
        <v>21.840600405967059</v>
      </c>
      <c r="D25" s="52">
        <f t="shared" si="1"/>
        <v>97.490143390338602</v>
      </c>
      <c r="E25" s="59">
        <f t="shared" si="2"/>
        <v>-25.890743796305657</v>
      </c>
      <c r="F25" s="68">
        <v>229.15</v>
      </c>
      <c r="G25" s="52">
        <f t="shared" si="3"/>
        <v>132.26564785041506</v>
      </c>
      <c r="H25" s="52">
        <f t="shared" si="4"/>
        <v>87.773211687554706</v>
      </c>
      <c r="I25" s="53">
        <f t="shared" si="5"/>
        <v>9.1111404620302192</v>
      </c>
      <c r="J25" s="58">
        <v>0</v>
      </c>
      <c r="K25" s="81">
        <v>32.770000000000003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32.770000000000003</v>
      </c>
      <c r="R25" s="91">
        <v>4.5999999999999996</v>
      </c>
      <c r="S25" s="84">
        <v>0</v>
      </c>
      <c r="T25" s="84">
        <v>0</v>
      </c>
      <c r="U25" s="84">
        <v>50.21</v>
      </c>
      <c r="V25" s="84">
        <v>0</v>
      </c>
      <c r="W25" s="84">
        <v>0</v>
      </c>
      <c r="X25" s="94">
        <f t="shared" si="10"/>
        <v>4.5999999999999996</v>
      </c>
      <c r="Y25" s="95">
        <f t="shared" si="11"/>
        <v>50.21</v>
      </c>
      <c r="Z25" s="91">
        <v>1.8</v>
      </c>
      <c r="AA25" s="84">
        <v>0</v>
      </c>
      <c r="AB25" s="84">
        <v>0</v>
      </c>
      <c r="AC25" s="84">
        <v>55.26</v>
      </c>
      <c r="AD25" s="96">
        <f t="shared" si="12"/>
        <v>1.8</v>
      </c>
      <c r="AE25" s="52">
        <f t="shared" si="13"/>
        <v>55.26</v>
      </c>
      <c r="AF25" s="118">
        <v>0.16645241935483901</v>
      </c>
      <c r="AG25" s="117">
        <v>0.40281303763440901</v>
      </c>
      <c r="AH25" s="54">
        <f t="shared" si="6"/>
        <v>8.9446880426753808</v>
      </c>
      <c r="AI25" s="63">
        <f t="shared" si="7"/>
        <v>6.4764431660599371</v>
      </c>
      <c r="AJ25" s="64">
        <v>134.06564785041508</v>
      </c>
      <c r="AK25" s="61">
        <v>77.100600405967057</v>
      </c>
      <c r="AL25" s="66">
        <v>92.373211687554701</v>
      </c>
      <c r="AM25" s="61">
        <v>147.70014339033861</v>
      </c>
      <c r="AS25" s="121"/>
      <c r="BA25" s="42"/>
      <c r="BB25" s="42"/>
    </row>
    <row r="26" spans="1:54" ht="15.75" x14ac:dyDescent="0.25">
      <c r="A26" s="25">
        <v>18</v>
      </c>
      <c r="B26" s="69">
        <v>76.47</v>
      </c>
      <c r="C26" s="51">
        <f t="shared" si="0"/>
        <v>16.928321362581578</v>
      </c>
      <c r="D26" s="52">
        <f t="shared" si="1"/>
        <v>85.382888410961584</v>
      </c>
      <c r="E26" s="59">
        <f t="shared" si="2"/>
        <v>-25.841209773543177</v>
      </c>
      <c r="F26" s="68">
        <v>241.86</v>
      </c>
      <c r="G26" s="52">
        <f t="shared" si="3"/>
        <v>143.05663014126858</v>
      </c>
      <c r="H26" s="52">
        <f t="shared" si="4"/>
        <v>89.452452352967143</v>
      </c>
      <c r="I26" s="53">
        <f t="shared" si="5"/>
        <v>9.3509175057642988</v>
      </c>
      <c r="J26" s="58">
        <v>0</v>
      </c>
      <c r="K26" s="81">
        <v>32.590000000000003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32.590000000000003</v>
      </c>
      <c r="R26" s="91">
        <v>0</v>
      </c>
      <c r="S26" s="84">
        <v>0</v>
      </c>
      <c r="T26" s="84">
        <v>0</v>
      </c>
      <c r="U26" s="84">
        <v>57.48</v>
      </c>
      <c r="V26" s="84">
        <v>0</v>
      </c>
      <c r="W26" s="84">
        <v>0</v>
      </c>
      <c r="X26" s="94">
        <f t="shared" si="10"/>
        <v>0</v>
      </c>
      <c r="Y26" s="95">
        <f t="shared" si="11"/>
        <v>57.48</v>
      </c>
      <c r="Z26" s="91">
        <v>0</v>
      </c>
      <c r="AA26" s="84">
        <v>0</v>
      </c>
      <c r="AB26" s="84">
        <v>0</v>
      </c>
      <c r="AC26" s="84">
        <v>60.48</v>
      </c>
      <c r="AD26" s="96">
        <f t="shared" si="12"/>
        <v>0</v>
      </c>
      <c r="AE26" s="52">
        <f t="shared" si="13"/>
        <v>60.48</v>
      </c>
      <c r="AF26" s="118">
        <v>0.16645241935483901</v>
      </c>
      <c r="AG26" s="117">
        <v>0.40281303763440901</v>
      </c>
      <c r="AH26" s="54">
        <f t="shared" si="6"/>
        <v>9.1844650864094604</v>
      </c>
      <c r="AI26" s="63">
        <f t="shared" si="7"/>
        <v>6.3459771888224168</v>
      </c>
      <c r="AJ26" s="64">
        <v>143.05663014126858</v>
      </c>
      <c r="AK26" s="61">
        <v>77.408321362581574</v>
      </c>
      <c r="AL26" s="128">
        <v>89.452452352967143</v>
      </c>
      <c r="AM26" s="61">
        <v>142.86288841096157</v>
      </c>
      <c r="AS26" s="121"/>
      <c r="BA26" s="42"/>
      <c r="BB26" s="42"/>
    </row>
    <row r="27" spans="1:54" ht="15.75" x14ac:dyDescent="0.25">
      <c r="A27" s="25">
        <v>19</v>
      </c>
      <c r="B27" s="69">
        <v>88.710000000000008</v>
      </c>
      <c r="C27" s="51">
        <f t="shared" si="0"/>
        <v>26.528799690828066</v>
      </c>
      <c r="D27" s="52">
        <f t="shared" si="1"/>
        <v>87.615483193125385</v>
      </c>
      <c r="E27" s="59">
        <f t="shared" si="2"/>
        <v>-25.43428288395345</v>
      </c>
      <c r="F27" s="68">
        <v>273.66000000000003</v>
      </c>
      <c r="G27" s="52">
        <f t="shared" si="3"/>
        <v>156.39329864489412</v>
      </c>
      <c r="H27" s="52">
        <f t="shared" si="4"/>
        <v>106.70739667176981</v>
      </c>
      <c r="I27" s="53">
        <f t="shared" si="5"/>
        <v>10.559304683336135</v>
      </c>
      <c r="J27" s="58">
        <v>0</v>
      </c>
      <c r="K27" s="81">
        <v>32.5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32.5</v>
      </c>
      <c r="R27" s="91">
        <v>0</v>
      </c>
      <c r="S27" s="84">
        <v>0</v>
      </c>
      <c r="T27" s="84">
        <v>0</v>
      </c>
      <c r="U27" s="84">
        <v>56.88</v>
      </c>
      <c r="V27" s="84">
        <v>0</v>
      </c>
      <c r="W27" s="84">
        <v>0</v>
      </c>
      <c r="X27" s="94">
        <f t="shared" si="10"/>
        <v>0</v>
      </c>
      <c r="Y27" s="95">
        <f t="shared" si="11"/>
        <v>56.88</v>
      </c>
      <c r="Z27" s="91">
        <v>0</v>
      </c>
      <c r="AA27" s="84">
        <v>0</v>
      </c>
      <c r="AB27" s="84">
        <v>0</v>
      </c>
      <c r="AC27" s="84">
        <v>60.25</v>
      </c>
      <c r="AD27" s="96">
        <f t="shared" si="12"/>
        <v>0</v>
      </c>
      <c r="AE27" s="52">
        <f t="shared" si="13"/>
        <v>60.25</v>
      </c>
      <c r="AF27" s="118">
        <v>0.16645241935483901</v>
      </c>
      <c r="AG27" s="117">
        <v>0.40281303763440901</v>
      </c>
      <c r="AH27" s="54">
        <f t="shared" si="6"/>
        <v>10.392852263981297</v>
      </c>
      <c r="AI27" s="63">
        <f t="shared" si="7"/>
        <v>6.6629040784121401</v>
      </c>
      <c r="AJ27" s="64">
        <v>156.39329864489412</v>
      </c>
      <c r="AK27" s="61">
        <v>86.778799690828066</v>
      </c>
      <c r="AL27" s="128">
        <v>106.70739667176981</v>
      </c>
      <c r="AM27" s="61">
        <v>144.49548319312538</v>
      </c>
      <c r="AS27" s="121"/>
      <c r="BA27" s="42"/>
      <c r="BB27" s="42"/>
    </row>
    <row r="28" spans="1:54" ht="15.75" x14ac:dyDescent="0.25">
      <c r="A28" s="25">
        <v>20</v>
      </c>
      <c r="B28" s="69">
        <v>81.87</v>
      </c>
      <c r="C28" s="51">
        <f t="shared" si="0"/>
        <v>20.629672350483659</v>
      </c>
      <c r="D28" s="52">
        <f t="shared" si="1"/>
        <v>87.060956683181701</v>
      </c>
      <c r="E28" s="59">
        <f t="shared" si="2"/>
        <v>-25.820629033665377</v>
      </c>
      <c r="F28" s="68">
        <v>270.16000000000003</v>
      </c>
      <c r="G28" s="52">
        <f t="shared" si="3"/>
        <v>150.57555212700029</v>
      </c>
      <c r="H28" s="52">
        <f t="shared" si="4"/>
        <v>109.15814192631601</v>
      </c>
      <c r="I28" s="53">
        <f t="shared" si="5"/>
        <v>10.426305946683753</v>
      </c>
      <c r="J28" s="58">
        <v>0</v>
      </c>
      <c r="K28" s="81">
        <v>32.75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32.75</v>
      </c>
      <c r="R28" s="91">
        <v>0</v>
      </c>
      <c r="S28" s="84">
        <v>0</v>
      </c>
      <c r="T28" s="84">
        <v>0</v>
      </c>
      <c r="U28" s="84">
        <v>57.41</v>
      </c>
      <c r="V28" s="84">
        <v>0</v>
      </c>
      <c r="W28" s="84">
        <v>0</v>
      </c>
      <c r="X28" s="94">
        <f t="shared" si="10"/>
        <v>0</v>
      </c>
      <c r="Y28" s="95">
        <f t="shared" si="11"/>
        <v>57.41</v>
      </c>
      <c r="Z28" s="91">
        <v>0</v>
      </c>
      <c r="AA28" s="84">
        <v>0</v>
      </c>
      <c r="AB28" s="84">
        <v>0</v>
      </c>
      <c r="AC28" s="84">
        <v>61.44</v>
      </c>
      <c r="AD28" s="96">
        <f t="shared" si="12"/>
        <v>0</v>
      </c>
      <c r="AE28" s="52">
        <f t="shared" si="13"/>
        <v>61.44</v>
      </c>
      <c r="AF28" s="118">
        <v>0.16645241935483901</v>
      </c>
      <c r="AG28" s="117">
        <v>0.40281303763440901</v>
      </c>
      <c r="AH28" s="54">
        <f t="shared" si="6"/>
        <v>10.259853527328914</v>
      </c>
      <c r="AI28" s="63">
        <f t="shared" si="7"/>
        <v>6.526557928700214</v>
      </c>
      <c r="AJ28" s="64">
        <v>150.57555212700029</v>
      </c>
      <c r="AK28" s="61">
        <v>82.069672350483657</v>
      </c>
      <c r="AL28" s="128">
        <v>109.15814192631601</v>
      </c>
      <c r="AM28" s="61">
        <v>144.4709566831817</v>
      </c>
      <c r="AS28" s="121"/>
      <c r="BA28" s="42"/>
      <c r="BB28" s="42"/>
    </row>
    <row r="29" spans="1:54" ht="15.75" x14ac:dyDescent="0.25">
      <c r="A29" s="25">
        <v>21</v>
      </c>
      <c r="B29" s="69">
        <v>75.259999999999991</v>
      </c>
      <c r="C29" s="51">
        <f t="shared" si="0"/>
        <v>18.599770855089133</v>
      </c>
      <c r="D29" s="52">
        <f t="shared" si="1"/>
        <v>82.554999624080523</v>
      </c>
      <c r="E29" s="59">
        <f t="shared" si="2"/>
        <v>-25.894770479169665</v>
      </c>
      <c r="F29" s="68">
        <v>260.10000000000002</v>
      </c>
      <c r="G29" s="52">
        <f t="shared" si="3"/>
        <v>146.9186980813366</v>
      </c>
      <c r="H29" s="52">
        <f t="shared" si="4"/>
        <v>103.13727215132698</v>
      </c>
      <c r="I29" s="53">
        <f t="shared" si="5"/>
        <v>10.044029767336438</v>
      </c>
      <c r="J29" s="58">
        <v>0</v>
      </c>
      <c r="K29" s="81">
        <v>32.65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32.65</v>
      </c>
      <c r="R29" s="91">
        <v>0</v>
      </c>
      <c r="S29" s="84">
        <v>0</v>
      </c>
      <c r="T29" s="84">
        <v>0</v>
      </c>
      <c r="U29" s="84">
        <v>57.31</v>
      </c>
      <c r="V29" s="84">
        <v>0</v>
      </c>
      <c r="W29" s="84">
        <v>0</v>
      </c>
      <c r="X29" s="94">
        <f t="shared" si="10"/>
        <v>0</v>
      </c>
      <c r="Y29" s="95">
        <f t="shared" si="11"/>
        <v>57.31</v>
      </c>
      <c r="Z29" s="91">
        <v>0</v>
      </c>
      <c r="AA29" s="84">
        <v>0</v>
      </c>
      <c r="AB29" s="84">
        <v>0</v>
      </c>
      <c r="AC29" s="84">
        <v>62.03</v>
      </c>
      <c r="AD29" s="96">
        <f t="shared" si="12"/>
        <v>0</v>
      </c>
      <c r="AE29" s="52">
        <f t="shared" si="13"/>
        <v>62.03</v>
      </c>
      <c r="AF29" s="118">
        <v>0.16645241935483901</v>
      </c>
      <c r="AG29" s="117">
        <v>0.40281303763440901</v>
      </c>
      <c r="AH29" s="54">
        <f t="shared" si="6"/>
        <v>9.8775773479815996</v>
      </c>
      <c r="AI29" s="63">
        <f t="shared" si="7"/>
        <v>6.352416483195924</v>
      </c>
      <c r="AJ29" s="64">
        <v>146.9186980813366</v>
      </c>
      <c r="AK29" s="61">
        <v>80.629770855089134</v>
      </c>
      <c r="AL29" s="128">
        <v>103.13727215132698</v>
      </c>
      <c r="AM29" s="61">
        <v>139.86499962408053</v>
      </c>
      <c r="AS29" s="121"/>
      <c r="BA29" s="42"/>
      <c r="BB29" s="42"/>
    </row>
    <row r="30" spans="1:54" ht="15.75" x14ac:dyDescent="0.25">
      <c r="A30" s="25">
        <v>22</v>
      </c>
      <c r="B30" s="69">
        <v>70.95</v>
      </c>
      <c r="C30" s="51">
        <f t="shared" si="0"/>
        <v>13.937755881212418</v>
      </c>
      <c r="D30" s="52">
        <f t="shared" si="1"/>
        <v>82.923000527092853</v>
      </c>
      <c r="E30" s="59">
        <f t="shared" si="2"/>
        <v>-25.910756408305261</v>
      </c>
      <c r="F30" s="68">
        <v>255.16</v>
      </c>
      <c r="G30" s="52">
        <f t="shared" si="3"/>
        <v>143.8212563161334</v>
      </c>
      <c r="H30" s="52">
        <f t="shared" si="4"/>
        <v>101.48243193002034</v>
      </c>
      <c r="I30" s="53">
        <f t="shared" si="5"/>
        <v>9.8563117538462546</v>
      </c>
      <c r="J30" s="58">
        <v>0</v>
      </c>
      <c r="K30" s="81">
        <v>32.54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32.54</v>
      </c>
      <c r="R30" s="91">
        <v>0</v>
      </c>
      <c r="S30" s="84">
        <v>0</v>
      </c>
      <c r="T30" s="84">
        <v>0</v>
      </c>
      <c r="U30" s="84">
        <v>57.49</v>
      </c>
      <c r="V30" s="84">
        <v>0</v>
      </c>
      <c r="W30" s="84">
        <v>0</v>
      </c>
      <c r="X30" s="94">
        <f t="shared" si="10"/>
        <v>0</v>
      </c>
      <c r="Y30" s="95">
        <f t="shared" si="11"/>
        <v>57.49</v>
      </c>
      <c r="Z30" s="91">
        <v>0</v>
      </c>
      <c r="AA30" s="84">
        <v>0</v>
      </c>
      <c r="AB30" s="84">
        <v>0</v>
      </c>
      <c r="AC30" s="84">
        <v>61.77</v>
      </c>
      <c r="AD30" s="96">
        <f t="shared" si="12"/>
        <v>0</v>
      </c>
      <c r="AE30" s="52">
        <f t="shared" si="13"/>
        <v>61.77</v>
      </c>
      <c r="AF30" s="118">
        <v>0.16645241935483901</v>
      </c>
      <c r="AG30" s="117">
        <v>0.40281303763440901</v>
      </c>
      <c r="AH30" s="54">
        <f t="shared" si="6"/>
        <v>9.6898593344914161</v>
      </c>
      <c r="AI30" s="63">
        <f t="shared" si="7"/>
        <v>6.2264305540603289</v>
      </c>
      <c r="AJ30" s="64">
        <v>143.8212563161334</v>
      </c>
      <c r="AK30" s="61">
        <v>75.707755881212421</v>
      </c>
      <c r="AL30" s="128">
        <v>101.48243193002034</v>
      </c>
      <c r="AM30" s="61">
        <v>140.41300052709286</v>
      </c>
      <c r="AS30" s="121"/>
      <c r="BA30" s="42"/>
      <c r="BB30" s="42"/>
    </row>
    <row r="31" spans="1:54" ht="15.75" x14ac:dyDescent="0.25">
      <c r="A31" s="25">
        <v>23</v>
      </c>
      <c r="B31" s="69">
        <v>55.44</v>
      </c>
      <c r="C31" s="51">
        <f t="shared" si="0"/>
        <v>10.828113946548783</v>
      </c>
      <c r="D31" s="52">
        <f t="shared" si="1"/>
        <v>70.945548127852334</v>
      </c>
      <c r="E31" s="59">
        <f t="shared" si="2"/>
        <v>-26.333662074401133</v>
      </c>
      <c r="F31" s="68">
        <v>241.42</v>
      </c>
      <c r="G31" s="52">
        <f t="shared" si="3"/>
        <v>134.38519717734133</v>
      </c>
      <c r="H31" s="52">
        <f t="shared" si="4"/>
        <v>97.700605115767928</v>
      </c>
      <c r="I31" s="53">
        <f t="shared" si="5"/>
        <v>9.3341977068907322</v>
      </c>
      <c r="J31" s="58">
        <v>0</v>
      </c>
      <c r="K31" s="81">
        <v>32.520000000000003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32.520000000000003</v>
      </c>
      <c r="R31" s="91">
        <v>0</v>
      </c>
      <c r="S31" s="84">
        <v>0</v>
      </c>
      <c r="T31" s="84">
        <v>0</v>
      </c>
      <c r="U31" s="84">
        <v>57.05</v>
      </c>
      <c r="V31" s="84">
        <v>0</v>
      </c>
      <c r="W31" s="84">
        <v>0</v>
      </c>
      <c r="X31" s="94">
        <f t="shared" si="10"/>
        <v>0</v>
      </c>
      <c r="Y31" s="95">
        <f t="shared" si="11"/>
        <v>57.05</v>
      </c>
      <c r="Z31" s="91">
        <v>0</v>
      </c>
      <c r="AA31" s="84">
        <v>0</v>
      </c>
      <c r="AB31" s="84">
        <v>0</v>
      </c>
      <c r="AC31" s="84">
        <v>61.92</v>
      </c>
      <c r="AD31" s="96">
        <f t="shared" si="12"/>
        <v>0</v>
      </c>
      <c r="AE31" s="52">
        <f t="shared" si="13"/>
        <v>61.92</v>
      </c>
      <c r="AF31" s="118">
        <v>0.16645241935483901</v>
      </c>
      <c r="AG31" s="117">
        <v>0.40281303763440901</v>
      </c>
      <c r="AH31" s="54">
        <f t="shared" si="6"/>
        <v>9.1677452875358938</v>
      </c>
      <c r="AI31" s="63">
        <f t="shared" si="7"/>
        <v>5.783524887964461</v>
      </c>
      <c r="AJ31" s="64">
        <v>134.38519717734133</v>
      </c>
      <c r="AK31" s="61">
        <v>72.748113946548784</v>
      </c>
      <c r="AL31" s="128">
        <v>97.700605115767928</v>
      </c>
      <c r="AM31" s="61">
        <v>127.99554812785233</v>
      </c>
      <c r="AS31" s="121"/>
      <c r="BA31" s="42"/>
      <c r="BB31" s="42"/>
    </row>
    <row r="32" spans="1:54" ht="16.5" thickBot="1" x14ac:dyDescent="0.3">
      <c r="A32" s="26">
        <v>24</v>
      </c>
      <c r="B32" s="70">
        <v>51.54</v>
      </c>
      <c r="C32" s="55">
        <f t="shared" si="0"/>
        <v>5.9626918150414454</v>
      </c>
      <c r="D32" s="52">
        <f t="shared" si="1"/>
        <v>72.225597553561244</v>
      </c>
      <c r="E32" s="59">
        <f t="shared" si="2"/>
        <v>-26.64828936860269</v>
      </c>
      <c r="F32" s="71">
        <v>224.38</v>
      </c>
      <c r="G32" s="56">
        <f t="shared" si="3"/>
        <v>122.02562289891065</v>
      </c>
      <c r="H32" s="52">
        <f t="shared" si="4"/>
        <v>93.667690997871887</v>
      </c>
      <c r="I32" s="53">
        <f t="shared" si="5"/>
        <v>8.6866861032174523</v>
      </c>
      <c r="J32" s="58">
        <v>0</v>
      </c>
      <c r="K32" s="81">
        <v>32.74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32.74</v>
      </c>
      <c r="R32" s="91">
        <v>0</v>
      </c>
      <c r="S32" s="84">
        <v>0</v>
      </c>
      <c r="T32" s="84">
        <v>0</v>
      </c>
      <c r="U32" s="84">
        <v>57.25</v>
      </c>
      <c r="V32" s="84">
        <v>0</v>
      </c>
      <c r="W32" s="84">
        <v>0</v>
      </c>
      <c r="X32" s="94">
        <f t="shared" si="10"/>
        <v>0</v>
      </c>
      <c r="Y32" s="95">
        <f t="shared" si="11"/>
        <v>57.25</v>
      </c>
      <c r="Z32" s="92">
        <v>0</v>
      </c>
      <c r="AA32" s="93">
        <v>0</v>
      </c>
      <c r="AB32" s="93">
        <v>0</v>
      </c>
      <c r="AC32" s="93">
        <v>62.02</v>
      </c>
      <c r="AD32" s="96">
        <f t="shared" si="12"/>
        <v>0</v>
      </c>
      <c r="AE32" s="52">
        <f t="shared" si="13"/>
        <v>62.02</v>
      </c>
      <c r="AF32" s="118">
        <v>0.16645241935483901</v>
      </c>
      <c r="AG32" s="117">
        <v>0.40281303763440901</v>
      </c>
      <c r="AH32" s="54">
        <f t="shared" si="6"/>
        <v>8.5202336838626138</v>
      </c>
      <c r="AI32" s="63">
        <f t="shared" si="7"/>
        <v>5.6888975937629027</v>
      </c>
      <c r="AJ32" s="65">
        <v>122.02562289891065</v>
      </c>
      <c r="AK32" s="62">
        <v>67.982691815041449</v>
      </c>
      <c r="AL32" s="129">
        <v>93.667690997871887</v>
      </c>
      <c r="AM32" s="62">
        <v>129.47559755356124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139.27000000000001</v>
      </c>
      <c r="C33" s="40">
        <f t="shared" ref="C33:AE33" si="14">MAX(C9:C32)</f>
        <v>40.577256136681264</v>
      </c>
      <c r="D33" s="40">
        <f t="shared" si="14"/>
        <v>124.6445947835517</v>
      </c>
      <c r="E33" s="40">
        <f t="shared" si="14"/>
        <v>-25.43428288395345</v>
      </c>
      <c r="F33" s="40">
        <f t="shared" si="14"/>
        <v>273.66000000000003</v>
      </c>
      <c r="G33" s="40">
        <f t="shared" si="14"/>
        <v>156.39329864489412</v>
      </c>
      <c r="H33" s="40">
        <f t="shared" si="14"/>
        <v>109.15814192631601</v>
      </c>
      <c r="I33" s="40">
        <f t="shared" si="14"/>
        <v>10.559304683336135</v>
      </c>
      <c r="J33" s="40">
        <f t="shared" si="14"/>
        <v>0</v>
      </c>
      <c r="K33" s="40">
        <f t="shared" si="14"/>
        <v>32.83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32.83</v>
      </c>
      <c r="R33" s="40">
        <f t="shared" si="14"/>
        <v>34.479999999999997</v>
      </c>
      <c r="S33" s="40">
        <f t="shared" si="14"/>
        <v>0</v>
      </c>
      <c r="T33" s="40">
        <f t="shared" si="14"/>
        <v>0</v>
      </c>
      <c r="U33" s="40">
        <f t="shared" si="14"/>
        <v>57.49</v>
      </c>
      <c r="V33" s="40">
        <f t="shared" si="14"/>
        <v>0</v>
      </c>
      <c r="W33" s="40">
        <f t="shared" si="14"/>
        <v>0</v>
      </c>
      <c r="X33" s="40">
        <f t="shared" si="14"/>
        <v>34.479999999999997</v>
      </c>
      <c r="Y33" s="40">
        <f t="shared" si="14"/>
        <v>57.49</v>
      </c>
      <c r="Z33" s="40"/>
      <c r="AA33" s="40"/>
      <c r="AB33" s="40"/>
      <c r="AC33" s="40"/>
      <c r="AD33" s="40">
        <f t="shared" si="14"/>
        <v>13.8</v>
      </c>
      <c r="AE33" s="40">
        <f t="shared" si="14"/>
        <v>62.03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10.392852263981297</v>
      </c>
      <c r="AI33" s="40">
        <f t="shared" si="15"/>
        <v>6.6629040784121401</v>
      </c>
      <c r="AJ33" s="40">
        <f t="shared" si="15"/>
        <v>156.39329864489412</v>
      </c>
      <c r="AK33" s="40">
        <f t="shared" si="15"/>
        <v>86.778799690828066</v>
      </c>
      <c r="AL33" s="40">
        <f t="shared" si="15"/>
        <v>109.15814192631601</v>
      </c>
      <c r="AM33" s="130">
        <f t="shared" si="15"/>
        <v>151.6745947835517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91.718571428571408</v>
      </c>
      <c r="C34" s="41">
        <f t="shared" ref="C34:AE34" si="16">AVERAGE(C9:C33,C9:C32)</f>
        <v>24.505931958326833</v>
      </c>
      <c r="D34" s="41">
        <f t="shared" si="16"/>
        <v>93.574849171902613</v>
      </c>
      <c r="E34" s="41">
        <f t="shared" si="16"/>
        <v>-26.351647088672763</v>
      </c>
      <c r="F34" s="41">
        <f t="shared" si="16"/>
        <v>210.00938775510201</v>
      </c>
      <c r="G34" s="41">
        <f t="shared" si="16"/>
        <v>127.70689978350461</v>
      </c>
      <c r="H34" s="41">
        <f t="shared" si="16"/>
        <v>73.681557390723526</v>
      </c>
      <c r="I34" s="41">
        <f t="shared" si="16"/>
        <v>8.6709457901503093</v>
      </c>
      <c r="J34" s="41">
        <f t="shared" si="16"/>
        <v>0</v>
      </c>
      <c r="K34" s="41">
        <f t="shared" si="16"/>
        <v>32.541428571428568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32.541428571428568</v>
      </c>
      <c r="R34" s="41">
        <f t="shared" si="16"/>
        <v>11.513061224489796</v>
      </c>
      <c r="S34" s="41">
        <f t="shared" si="16"/>
        <v>0</v>
      </c>
      <c r="T34" s="41">
        <f t="shared" si="16"/>
        <v>0</v>
      </c>
      <c r="U34" s="41">
        <f t="shared" si="16"/>
        <v>37.207142857142856</v>
      </c>
      <c r="V34" s="41">
        <f t="shared" si="16"/>
        <v>0</v>
      </c>
      <c r="W34" s="41">
        <f t="shared" si="16"/>
        <v>0</v>
      </c>
      <c r="X34" s="41">
        <f t="shared" si="16"/>
        <v>11.513061224489796</v>
      </c>
      <c r="Y34" s="41">
        <f t="shared" si="16"/>
        <v>37.207142857142856</v>
      </c>
      <c r="Z34" s="41">
        <f>AVERAGE(Z9:Z33,Z9:Z32)</f>
        <v>3.2124999999999999</v>
      </c>
      <c r="AA34" s="41">
        <f>AVERAGE(AA9:AA33,AA9:AA32)</f>
        <v>0</v>
      </c>
      <c r="AB34" s="41">
        <f>AVERAGE(AB9:AB33,AB9:AB32)</f>
        <v>0</v>
      </c>
      <c r="AC34" s="41">
        <f t="shared" si="16"/>
        <v>46.107083333333343</v>
      </c>
      <c r="AD34" s="41">
        <f t="shared" si="16"/>
        <v>3.4285714285714284</v>
      </c>
      <c r="AE34" s="41">
        <f t="shared" si="16"/>
        <v>46.432040816326541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8.5044933707954762</v>
      </c>
      <c r="AI34" s="41">
        <f t="shared" si="17"/>
        <v>5.78023375124386</v>
      </c>
      <c r="AJ34" s="41">
        <f t="shared" si="17"/>
        <v>130.85383855901483</v>
      </c>
      <c r="AK34" s="41">
        <f t="shared" si="17"/>
        <v>70.614943051268639</v>
      </c>
      <c r="AL34" s="41">
        <f t="shared" si="17"/>
        <v>84.490945145825592</v>
      </c>
      <c r="AM34" s="131">
        <f t="shared" si="17"/>
        <v>130.16035937598423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93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94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95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92</v>
      </c>
      <c r="B37" s="200"/>
      <c r="C37" s="200"/>
      <c r="D37" s="199" t="s">
        <v>99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96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91</v>
      </c>
      <c r="AM37" s="197"/>
      <c r="AN37" s="197"/>
      <c r="AO37" s="198"/>
      <c r="AP37" s="213" t="s">
        <v>97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779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258.19</v>
      </c>
      <c r="Z38" s="133"/>
      <c r="AA38" s="8" t="s">
        <v>21</v>
      </c>
      <c r="AB38" s="5" t="s">
        <v>23</v>
      </c>
      <c r="AC38" s="30"/>
      <c r="AD38" s="134">
        <v>893.9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74.283699999999996</v>
      </c>
      <c r="AN38" s="135"/>
      <c r="AO38" s="8" t="s">
        <v>21</v>
      </c>
      <c r="AP38" s="5" t="s">
        <v>24</v>
      </c>
      <c r="AQ38" s="133">
        <v>1032.7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5007.18</v>
      </c>
      <c r="C39" s="11" t="s">
        <v>21</v>
      </c>
      <c r="D39" s="9" t="s">
        <v>71</v>
      </c>
      <c r="E39" s="10">
        <v>2282</v>
      </c>
      <c r="F39" s="12" t="s">
        <v>21</v>
      </c>
      <c r="G39" s="98"/>
      <c r="H39" s="101" t="s">
        <v>25</v>
      </c>
      <c r="I39" s="102"/>
      <c r="J39" s="103">
        <v>32.83</v>
      </c>
      <c r="K39" s="104" t="s">
        <v>62</v>
      </c>
      <c r="L39" s="105">
        <v>0.5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34.479999999999997</v>
      </c>
      <c r="Z39" s="102" t="s">
        <v>62</v>
      </c>
      <c r="AA39" s="108">
        <v>0.41666666666666669</v>
      </c>
      <c r="AB39" s="106" t="s">
        <v>25</v>
      </c>
      <c r="AC39" s="109"/>
      <c r="AD39" s="103">
        <v>59.94</v>
      </c>
      <c r="AE39" s="104" t="s">
        <v>75</v>
      </c>
      <c r="AF39" s="108">
        <v>0.8847222222222223</v>
      </c>
      <c r="AG39" s="106" t="s">
        <v>25</v>
      </c>
      <c r="AH39" s="102"/>
      <c r="AI39" s="103">
        <v>0</v>
      </c>
      <c r="AJ39" s="102" t="s">
        <v>75</v>
      </c>
      <c r="AK39" s="107">
        <v>253.04166666668601</v>
      </c>
      <c r="AL39" s="101" t="s">
        <v>25</v>
      </c>
      <c r="AM39" s="102">
        <v>13.8</v>
      </c>
      <c r="AN39" s="103" t="s">
        <v>75</v>
      </c>
      <c r="AO39" s="111">
        <v>0.45833333333333331</v>
      </c>
      <c r="AP39" s="106" t="s">
        <v>25</v>
      </c>
      <c r="AQ39" s="102">
        <v>62.03</v>
      </c>
      <c r="AR39" s="104" t="s">
        <v>75</v>
      </c>
      <c r="AS39" s="107" t="s">
        <v>106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512</v>
      </c>
      <c r="F42" s="44" t="s">
        <v>69</v>
      </c>
      <c r="G42" s="47">
        <v>0.79166666666666663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/>
      <c r="F43" s="78"/>
      <c r="G43" s="79">
        <v>56.88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60.25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262.43</v>
      </c>
      <c r="F45" s="83" t="s">
        <v>72</v>
      </c>
      <c r="G45" s="48">
        <v>0.83333333333333337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252.10000000000002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 SEP 23 </vt:lpstr>
      <vt:lpstr>'11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 Dispatching</cp:lastModifiedBy>
  <cp:lastPrinted>2022-10-11T09:04:59Z</cp:lastPrinted>
  <dcterms:created xsi:type="dcterms:W3CDTF">2019-01-02T10:31:15Z</dcterms:created>
  <dcterms:modified xsi:type="dcterms:W3CDTF">2023-09-12T06:46:19Z</dcterms:modified>
</cp:coreProperties>
</file>