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6A190BB6-1402-4999-A094-5263ECC30E34}" xr6:coauthVersionLast="47" xr6:coauthVersionMax="47" xr10:uidLastSave="{00000000-0000-0000-0000-000000000000}"/>
  <bookViews>
    <workbookView xWindow="75" yWindow="150" windowWidth="14220" windowHeight="15600" xr2:uid="{00000000-000D-0000-FFFF-FFFF00000000}"/>
  </bookViews>
  <sheets>
    <sheet name="13 SEP 23 " sheetId="3" r:id="rId1"/>
  </sheets>
  <definedNames>
    <definedName name="_xlnm.Print_Area" localSheetId="0">'13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<sst xmlns="http://schemas.openxmlformats.org/spreadsheetml/2006/main" count="139" uniqueCount="106">
  <si>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</si>
  <si>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</si>
  <si>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</si>
  <si>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</si>
  <si>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</si>
  <si>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</si>
  <si>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</si>
  <si>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</si>
  <si>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</si>
  <si>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</si>
  <si>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</si>
  <si>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</si>
  <si>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</si>
  <si>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</si>
  <si>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</si>
  <si>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</si>
  <si>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</si>
  <si>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</si>
  <si>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</si>
  <si>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</si>
  <si>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</si>
  <si>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</si>
  <si>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</si>
  <si>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</si>
  <si>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</si>
  <si>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</si>
  <si>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</si>
  <si>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</si>
  <si>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</si>
  <si>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</si>
  <si>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</si>
  <si>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</si>
  <si>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</si>
  <si>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</si>
  <si>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</si>
  <si>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</si>
  <si>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</si>
  <si>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</si>
  <si>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</si>
  <si>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</si>
  <si>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</si>
  <si>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</si>
  <si>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</si>
  <si>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</si>
  <si>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</si>
  <si>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</si>
  <si>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</si>
  <si>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</si>
  <si>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</si>
  <si>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</si>
  <si>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</si>
  <si>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</si>
  <si>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</si>
  <si>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</si>
  <si>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</si>
  <si>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</si>
  <si>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</si>
  <si>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</si>
  <si>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</si>
  <si>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</si>
  <si>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</si>
  <si>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</si>
  <si>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</si>
  <si>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</si>
  <si>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</si>
  <si>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</si>
  <si>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</si>
  <si>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</si>
  <si>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</si>
  <si>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</si>
  <si>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</si>
  <si>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</si>
  <si>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</si>
  <si>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</si>
  <si>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</si>
  <si>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</si>
  <si>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</si>
  <si>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</si>
  <si>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</si>
  <si>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</si>
  <si>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</si>
  <si>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</si>
  <si>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</si>
  <si>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</si>
  <si>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</si>
  <si>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</si>
  <si>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</si>
  <si>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</si>
  <si>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</si>
  <si>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</si>
  <si>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</si>
  <si>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</si>
  <si>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</si>
  <si>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</si>
  <si>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</si>
  <si>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</si>
  <si>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</si>
  <si>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</si>
  <si>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</si>
  <si>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</si>
  <si>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</si>
  <si>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</si>
  <si>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</si>
  <si>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MONTCHO</t>
  </si>
  <si>
    <t>TETE ET FOFANA</t>
  </si>
  <si>
    <t>FOFANA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</si>
</sst>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'13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'!$B$9:$B$32</c:f>
              <c:numCache>
                <c:formatCode>General</c:formatCode>
                <c:ptCount val="24"/>
                <c:pt idx="0">
                  <c:v>43.32</c:v>
                </c:pt>
                <c:pt idx="1">
                  <c:v>44.78</c:v>
                </c:pt>
                <c:pt idx="2">
                  <c:v>38.35</c:v>
                </c:pt>
                <c:pt idx="3">
                  <c:v>36.03</c:v>
                </c:pt>
                <c:pt idx="4">
                  <c:v>34.379999999999995</c:v>
                </c:pt>
                <c:pt idx="5">
                  <c:v>43.81</c:v>
                </c:pt>
                <c:pt idx="6">
                  <c:v>66.73</c:v>
                </c:pt>
                <c:pt idx="7">
                  <c:v>88.69</c:v>
                </c:pt>
                <c:pt idx="8">
                  <c:v>75.509999999999991</c:v>
                </c:pt>
                <c:pt idx="9">
                  <c:v>78.099999999999994</c:v>
                </c:pt>
                <c:pt idx="10">
                  <c:v>61.41</c:v>
                </c:pt>
                <c:pt idx="11">
                  <c:v>81.06</c:v>
                </c:pt>
                <c:pt idx="12">
                  <c:v>75.02</c:v>
                </c:pt>
                <c:pt idx="13">
                  <c:v>83.98</c:v>
                </c:pt>
                <c:pt idx="14">
                  <c:v>65.039999999999992</c:v>
                </c:pt>
                <c:pt idx="15">
                  <c:v>63.760000000000005</c:v>
                </c:pt>
                <c:pt idx="16">
                  <c:v>58.82</c:v>
                </c:pt>
                <c:pt idx="17">
                  <c:v>59.4</c:v>
                </c:pt>
                <c:pt idx="18">
                  <c:v>69.56</c:v>
                </c:pt>
                <c:pt idx="19">
                  <c:v>66.740000000000009</c:v>
                </c:pt>
                <c:pt idx="20">
                  <c:v>61.86</c:v>
                </c:pt>
                <c:pt idx="21">
                  <c:v>50.150000000000006</c:v>
                </c:pt>
                <c:pt idx="22">
                  <c:v>49.8</c:v>
                </c:pt>
                <c:pt idx="23">
                  <c:v>69.699999999999989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'13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'!$C$9:$C$32</c:f>
              <c:numCache>
                <c:formatCode>General</c:formatCode>
                <c:ptCount val="24"/>
                <c:pt idx="0">
                  <c:v>13.90981425685159</c:v>
                </c:pt>
                <c:pt idx="1">
                  <c:v>11.974098458190781</c:v>
                </c:pt>
                <c:pt idx="2">
                  <c:v>10.706069395908642</c:v>
                </c:pt>
                <c:pt idx="3">
                  <c:v>12.526327507781694</c:v>
                </c:pt>
                <c:pt idx="4">
                  <c:v>14.953523506080003</c:v>
                </c:pt>
                <c:pt idx="5">
                  <c:v>15.3350158339654</c:v>
                </c:pt>
                <c:pt idx="6">
                  <c:v>18.201160753962007</c:v>
                </c:pt>
                <c:pt idx="7">
                  <c:v>28.55586763781271</c:v>
                </c:pt>
                <c:pt idx="8">
                  <c:v>36.226403108283144</c:v>
                </c:pt>
                <c:pt idx="9">
                  <c:v>30.000508885089737</c:v>
                </c:pt>
                <c:pt idx="10">
                  <c:v>16.936133569282333</c:v>
                </c:pt>
                <c:pt idx="11">
                  <c:v>8.347430504878858</c:v>
                </c:pt>
                <c:pt idx="12">
                  <c:v>6.4092432854380377E-2</c:v>
                </c:pt>
                <c:pt idx="13">
                  <c:v>10.529062624365878</c:v>
                </c:pt>
                <c:pt idx="14">
                  <c:v>13.067187865150856</c:v>
                </c:pt>
                <c:pt idx="15">
                  <c:v>15.921245579614052</c:v>
                </c:pt>
                <c:pt idx="16">
                  <c:v>10.24298600155015</c:v>
                </c:pt>
                <c:pt idx="17">
                  <c:v>12.12852590270623</c:v>
                </c:pt>
                <c:pt idx="18">
                  <c:v>21.372851743168212</c:v>
                </c:pt>
                <c:pt idx="19">
                  <c:v>19.726765193268463</c:v>
                </c:pt>
                <c:pt idx="20">
                  <c:v>15.454319359077331</c:v>
                </c:pt>
                <c:pt idx="21">
                  <c:v>7.0124154395010834</c:v>
                </c:pt>
                <c:pt idx="22">
                  <c:v>10.240265299984458</c:v>
                </c:pt>
                <c:pt idx="23">
                  <c:v>16.680579948634772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'13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'!$D$9:$D$32</c:f>
              <c:numCache>
                <c:formatCode>0.00</c:formatCode>
                <c:ptCount val="24"/>
                <c:pt idx="0">
                  <c:v>56.437068871923074</c:v>
                </c:pt>
                <c:pt idx="1">
                  <c:v>59.850903300233497</c:v>
                </c:pt>
                <c:pt idx="2">
                  <c:v>54.855626829441611</c:v>
                </c:pt>
                <c:pt idx="3">
                  <c:v>50.973396357522802</c:v>
                </c:pt>
                <c:pt idx="4">
                  <c:v>46.892033709442146</c:v>
                </c:pt>
                <c:pt idx="5">
                  <c:v>56.024271780384638</c:v>
                </c:pt>
                <c:pt idx="6">
                  <c:v>75.598566682435433</c:v>
                </c:pt>
                <c:pt idx="7">
                  <c:v>86.292423085518294</c:v>
                </c:pt>
                <c:pt idx="8">
                  <c:v>65.506068514642493</c:v>
                </c:pt>
                <c:pt idx="9">
                  <c:v>73.684441770597942</c:v>
                </c:pt>
                <c:pt idx="10">
                  <c:v>70.063188812848907</c:v>
                </c:pt>
                <c:pt idx="11">
                  <c:v>98.497225417387739</c:v>
                </c:pt>
                <c:pt idx="12">
                  <c:v>100.89211348057783</c:v>
                </c:pt>
                <c:pt idx="13">
                  <c:v>99.383590267617478</c:v>
                </c:pt>
                <c:pt idx="14">
                  <c:v>77.828788991128548</c:v>
                </c:pt>
                <c:pt idx="15">
                  <c:v>73.34440793978132</c:v>
                </c:pt>
                <c:pt idx="16">
                  <c:v>74.206695346667871</c:v>
                </c:pt>
                <c:pt idx="17">
                  <c:v>72.775677982617196</c:v>
                </c:pt>
                <c:pt idx="18">
                  <c:v>73.638457233066632</c:v>
                </c:pt>
                <c:pt idx="19">
                  <c:v>72.280215817953874</c:v>
                </c:pt>
                <c:pt idx="20">
                  <c:v>71.908125690693751</c:v>
                </c:pt>
                <c:pt idx="21">
                  <c:v>68.992757178450375</c:v>
                </c:pt>
                <c:pt idx="22">
                  <c:v>65.691349883339626</c:v>
                </c:pt>
                <c:pt idx="23">
                  <c:v>78.629477575008465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'13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'!$E$9:$E$32</c:f>
              <c:numCache>
                <c:formatCode>0.00</c:formatCode>
                <c:ptCount val="24"/>
                <c:pt idx="0">
                  <c:v>-27.026883128774664</c:v>
                </c:pt>
                <c:pt idx="1">
                  <c:v>-27.045001758424299</c:v>
                </c:pt>
                <c:pt idx="2">
                  <c:v>-27.211696225350259</c:v>
                </c:pt>
                <c:pt idx="3">
                  <c:v>-27.469723865304474</c:v>
                </c:pt>
                <c:pt idx="4">
                  <c:v>-27.465557215522139</c:v>
                </c:pt>
                <c:pt idx="5">
                  <c:v>-27.54928761435005</c:v>
                </c:pt>
                <c:pt idx="6">
                  <c:v>-27.069727436397443</c:v>
                </c:pt>
                <c:pt idx="7">
                  <c:v>-26.158290723331007</c:v>
                </c:pt>
                <c:pt idx="8">
                  <c:v>-26.222471622925646</c:v>
                </c:pt>
                <c:pt idx="9">
                  <c:v>-25.584950655687699</c:v>
                </c:pt>
                <c:pt idx="10">
                  <c:v>-25.589322382131257</c:v>
                </c:pt>
                <c:pt idx="11">
                  <c:v>-25.784655922266616</c:v>
                </c:pt>
                <c:pt idx="12">
                  <c:v>-25.936205913432246</c:v>
                </c:pt>
                <c:pt idx="13">
                  <c:v>-25.932652891983366</c:v>
                </c:pt>
                <c:pt idx="14">
                  <c:v>-25.855976856279419</c:v>
                </c:pt>
                <c:pt idx="15">
                  <c:v>-25.505653519395395</c:v>
                </c:pt>
                <c:pt idx="16">
                  <c:v>-25.629681348218071</c:v>
                </c:pt>
                <c:pt idx="17">
                  <c:v>-25.504203885323442</c:v>
                </c:pt>
                <c:pt idx="18">
                  <c:v>-25.451308976234841</c:v>
                </c:pt>
                <c:pt idx="19">
                  <c:v>-25.266981011222327</c:v>
                </c:pt>
                <c:pt idx="20">
                  <c:v>-25.502445049771076</c:v>
                </c:pt>
                <c:pt idx="21">
                  <c:v>-25.855172617951482</c:v>
                </c:pt>
                <c:pt idx="22">
                  <c:v>-26.131615183324094</c:v>
                </c:pt>
                <c:pt idx="23">
                  <c:v>-25.610057523643246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'13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'!$Q$9:$Q$32</c:f>
              <c:numCache>
                <c:formatCode>0.00</c:formatCode>
                <c:ptCount val="24"/>
                <c:pt idx="0">
                  <c:v>32.549999999999997</c:v>
                </c:pt>
                <c:pt idx="1">
                  <c:v>32.56</c:v>
                </c:pt>
                <c:pt idx="2">
                  <c:v>32.58</c:v>
                </c:pt>
                <c:pt idx="3">
                  <c:v>32.770000000000003</c:v>
                </c:pt>
                <c:pt idx="4">
                  <c:v>32.729999999999997</c:v>
                </c:pt>
                <c:pt idx="5">
                  <c:v>32.869999999999997</c:v>
                </c:pt>
                <c:pt idx="6">
                  <c:v>32.869999999999997</c:v>
                </c:pt>
                <c:pt idx="7">
                  <c:v>32.57</c:v>
                </c:pt>
                <c:pt idx="8">
                  <c:v>32.81</c:v>
                </c:pt>
                <c:pt idx="9">
                  <c:v>32.53</c:v>
                </c:pt>
                <c:pt idx="10">
                  <c:v>32.65</c:v>
                </c:pt>
                <c:pt idx="11">
                  <c:v>32.590000000000003</c:v>
                </c:pt>
                <c:pt idx="12">
                  <c:v>32.65</c:v>
                </c:pt>
                <c:pt idx="13">
                  <c:v>32.71</c:v>
                </c:pt>
                <c:pt idx="14">
                  <c:v>32.67</c:v>
                </c:pt>
                <c:pt idx="15">
                  <c:v>32.68</c:v>
                </c:pt>
                <c:pt idx="16">
                  <c:v>32.68</c:v>
                </c:pt>
                <c:pt idx="17">
                  <c:v>32.58</c:v>
                </c:pt>
                <c:pt idx="18">
                  <c:v>32.79</c:v>
                </c:pt>
                <c:pt idx="19">
                  <c:v>32.520000000000003</c:v>
                </c:pt>
                <c:pt idx="20">
                  <c:v>32.590000000000003</c:v>
                </c:pt>
                <c:pt idx="21">
                  <c:v>32.630000000000003</c:v>
                </c:pt>
                <c:pt idx="22">
                  <c:v>32.58</c:v>
                </c:pt>
                <c:pt idx="23">
                  <c:v>32.78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'13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'!$AE$9:$AE$32</c:f>
              <c:numCache>
                <c:formatCode>0.00</c:formatCode>
                <c:ptCount val="24"/>
                <c:pt idx="0">
                  <c:v>50.45</c:v>
                </c:pt>
                <c:pt idx="1">
                  <c:v>50.31</c:v>
                </c:pt>
                <c:pt idx="2">
                  <c:v>51.38</c:v>
                </c:pt>
                <c:pt idx="3">
                  <c:v>51.09</c:v>
                </c:pt>
                <c:pt idx="4">
                  <c:v>50.64</c:v>
                </c:pt>
                <c:pt idx="5">
                  <c:v>50.91</c:v>
                </c:pt>
                <c:pt idx="6">
                  <c:v>50.88</c:v>
                </c:pt>
                <c:pt idx="7">
                  <c:v>50.95</c:v>
                </c:pt>
                <c:pt idx="8">
                  <c:v>50.9</c:v>
                </c:pt>
                <c:pt idx="9">
                  <c:v>55.65</c:v>
                </c:pt>
                <c:pt idx="10">
                  <c:v>71.89</c:v>
                </c:pt>
                <c:pt idx="11">
                  <c:v>72.069999999999993</c:v>
                </c:pt>
                <c:pt idx="12">
                  <c:v>74.52</c:v>
                </c:pt>
                <c:pt idx="13">
                  <c:v>71.12</c:v>
                </c:pt>
                <c:pt idx="14">
                  <c:v>72.59</c:v>
                </c:pt>
                <c:pt idx="15">
                  <c:v>71.84</c:v>
                </c:pt>
                <c:pt idx="16">
                  <c:v>72.459999999999994</c:v>
                </c:pt>
                <c:pt idx="17">
                  <c:v>73.03</c:v>
                </c:pt>
                <c:pt idx="18">
                  <c:v>72.03</c:v>
                </c:pt>
                <c:pt idx="19">
                  <c:v>72.5</c:v>
                </c:pt>
                <c:pt idx="20">
                  <c:v>71.16</c:v>
                </c:pt>
                <c:pt idx="21">
                  <c:v>72.239999999999995</c:v>
                </c:pt>
                <c:pt idx="22">
                  <c:v>62.97</c:v>
                </c:pt>
                <c:pt idx="23">
                  <c:v>62.86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'13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'!$AK$9:$AK$32</c:f>
              <c:numCache>
                <c:formatCode>0.00</c:formatCode>
                <c:ptCount val="24"/>
                <c:pt idx="0">
                  <c:v>64.359814256851593</c:v>
                </c:pt>
                <c:pt idx="1">
                  <c:v>62.284098458190783</c:v>
                </c:pt>
                <c:pt idx="2">
                  <c:v>62.086069395908645</c:v>
                </c:pt>
                <c:pt idx="3">
                  <c:v>63.616327507781698</c:v>
                </c:pt>
                <c:pt idx="4">
                  <c:v>65.593523506080004</c:v>
                </c:pt>
                <c:pt idx="5">
                  <c:v>66.245015833965397</c:v>
                </c:pt>
                <c:pt idx="6">
                  <c:v>69.08116075396201</c:v>
                </c:pt>
                <c:pt idx="7">
                  <c:v>79.505867637812713</c:v>
                </c:pt>
                <c:pt idx="8">
                  <c:v>87.126403108283142</c:v>
                </c:pt>
                <c:pt idx="9">
                  <c:v>85.650508885089735</c:v>
                </c:pt>
                <c:pt idx="10">
                  <c:v>88.826133569282334</c:v>
                </c:pt>
                <c:pt idx="11">
                  <c:v>80.417430504878851</c:v>
                </c:pt>
                <c:pt idx="12">
                  <c:v>74.584092432854376</c:v>
                </c:pt>
                <c:pt idx="13">
                  <c:v>81.649062624365882</c:v>
                </c:pt>
                <c:pt idx="14">
                  <c:v>85.65718786515086</c:v>
                </c:pt>
                <c:pt idx="15">
                  <c:v>87.761245579614055</c:v>
                </c:pt>
                <c:pt idx="16">
                  <c:v>82.702986001550144</c:v>
                </c:pt>
                <c:pt idx="17">
                  <c:v>85.158525902706231</c:v>
                </c:pt>
                <c:pt idx="18">
                  <c:v>93.402851743168213</c:v>
                </c:pt>
                <c:pt idx="19">
                  <c:v>92.226765193268463</c:v>
                </c:pt>
                <c:pt idx="20">
                  <c:v>86.614319359077328</c:v>
                </c:pt>
                <c:pt idx="21">
                  <c:v>79.252415439501078</c:v>
                </c:pt>
                <c:pt idx="22">
                  <c:v>73.210265299984457</c:v>
                </c:pt>
                <c:pt idx="23">
                  <c:v>79.540579948634772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'13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'!$AM$9:$AM$32</c:f>
              <c:numCache>
                <c:formatCode>0.00</c:formatCode>
                <c:ptCount val="24"/>
                <c:pt idx="0">
                  <c:v>113.35706887192308</c:v>
                </c:pt>
                <c:pt idx="1">
                  <c:v>115.15090330023349</c:v>
                </c:pt>
                <c:pt idx="2">
                  <c:v>110.25562682944161</c:v>
                </c:pt>
                <c:pt idx="3">
                  <c:v>106.3633963575228</c:v>
                </c:pt>
                <c:pt idx="4">
                  <c:v>103.14203370944215</c:v>
                </c:pt>
                <c:pt idx="5">
                  <c:v>104.44427178038464</c:v>
                </c:pt>
                <c:pt idx="6">
                  <c:v>118.25856668243543</c:v>
                </c:pt>
                <c:pt idx="7">
                  <c:v>129.0624230855183</c:v>
                </c:pt>
                <c:pt idx="8">
                  <c:v>127.5460685146425</c:v>
                </c:pt>
                <c:pt idx="9">
                  <c:v>141.43444177059794</c:v>
                </c:pt>
                <c:pt idx="10">
                  <c:v>142.2731888128489</c:v>
                </c:pt>
                <c:pt idx="11">
                  <c:v>141.81722541738773</c:v>
                </c:pt>
                <c:pt idx="12">
                  <c:v>144.47211348057783</c:v>
                </c:pt>
                <c:pt idx="13">
                  <c:v>139.61359026761747</c:v>
                </c:pt>
                <c:pt idx="14">
                  <c:v>136.87878899112854</c:v>
                </c:pt>
                <c:pt idx="15">
                  <c:v>147.28440793978132</c:v>
                </c:pt>
                <c:pt idx="16">
                  <c:v>148.03669534666787</c:v>
                </c:pt>
                <c:pt idx="17">
                  <c:v>146.46567798261719</c:v>
                </c:pt>
                <c:pt idx="18">
                  <c:v>147.34845723306663</c:v>
                </c:pt>
                <c:pt idx="19">
                  <c:v>145.55021581795387</c:v>
                </c:pt>
                <c:pt idx="20">
                  <c:v>145.41812569069376</c:v>
                </c:pt>
                <c:pt idx="21">
                  <c:v>141.92275717845038</c:v>
                </c:pt>
                <c:pt idx="22">
                  <c:v>136.63134988333962</c:v>
                </c:pt>
                <c:pt idx="23">
                  <c:v>149.54947757500847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'13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'!$F$9:$F$32</c:f>
              <c:numCache>
                <c:formatCode>General</c:formatCode>
                <c:ptCount val="24"/>
                <c:pt idx="0">
                  <c:v>177.85</c:v>
                </c:pt>
                <c:pt idx="1">
                  <c:v>172.41</c:v>
                </c:pt>
                <c:pt idx="2">
                  <c:v>165.92</c:v>
                </c:pt>
                <c:pt idx="3">
                  <c:v>170.75</c:v>
                </c:pt>
                <c:pt idx="4">
                  <c:v>164.75</c:v>
                </c:pt>
                <c:pt idx="5">
                  <c:v>168.2</c:v>
                </c:pt>
                <c:pt idx="6">
                  <c:v>168.53</c:v>
                </c:pt>
                <c:pt idx="7">
                  <c:v>170.43</c:v>
                </c:pt>
                <c:pt idx="8">
                  <c:v>176.03</c:v>
                </c:pt>
                <c:pt idx="9">
                  <c:v>175.28</c:v>
                </c:pt>
                <c:pt idx="10">
                  <c:v>184.76</c:v>
                </c:pt>
                <c:pt idx="11">
                  <c:v>161.5</c:v>
                </c:pt>
                <c:pt idx="12">
                  <c:v>153.88</c:v>
                </c:pt>
                <c:pt idx="13">
                  <c:v>148.97</c:v>
                </c:pt>
                <c:pt idx="14">
                  <c:v>173.31</c:v>
                </c:pt>
                <c:pt idx="15">
                  <c:v>188.85</c:v>
                </c:pt>
                <c:pt idx="16">
                  <c:v>190.76</c:v>
                </c:pt>
                <c:pt idx="17">
                  <c:v>210.96</c:v>
                </c:pt>
                <c:pt idx="18">
                  <c:v>235.69</c:v>
                </c:pt>
                <c:pt idx="19">
                  <c:v>233.69</c:v>
                </c:pt>
                <c:pt idx="20">
                  <c:v>227.39</c:v>
                </c:pt>
                <c:pt idx="21">
                  <c:v>220.18</c:v>
                </c:pt>
                <c:pt idx="22">
                  <c:v>202.94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'13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'!$G$9:$G$32</c:f>
              <c:numCache>
                <c:formatCode>0.00</c:formatCode>
                <c:ptCount val="24"/>
                <c:pt idx="0">
                  <c:v>99.685168228110712</c:v>
                </c:pt>
                <c:pt idx="1">
                  <c:v>90.840368925882743</c:v>
                </c:pt>
                <c:pt idx="2">
                  <c:v>87.896164508165654</c:v>
                </c:pt>
                <c:pt idx="3">
                  <c:v>91.569920411921885</c:v>
                </c:pt>
                <c:pt idx="4">
                  <c:v>87.78982342369703</c:v>
                </c:pt>
                <c:pt idx="5">
                  <c:v>90.396251938616601</c:v>
                </c:pt>
                <c:pt idx="6">
                  <c:v>93.047453940179082</c:v>
                </c:pt>
                <c:pt idx="7">
                  <c:v>96.143142050300241</c:v>
                </c:pt>
                <c:pt idx="8">
                  <c:v>98.641639416663239</c:v>
                </c:pt>
                <c:pt idx="9">
                  <c:v>98.958231399629994</c:v>
                </c:pt>
                <c:pt idx="10">
                  <c:v>105.56634094478029</c:v>
                </c:pt>
                <c:pt idx="11">
                  <c:v>90.872328418603587</c:v>
                </c:pt>
                <c:pt idx="12">
                  <c:v>95.299471592072607</c:v>
                </c:pt>
                <c:pt idx="13">
                  <c:v>98.057320584071803</c:v>
                </c:pt>
                <c:pt idx="14">
                  <c:v>104.23255224615869</c:v>
                </c:pt>
                <c:pt idx="15">
                  <c:v>120.43581871610968</c:v>
                </c:pt>
                <c:pt idx="16">
                  <c:v>105.81804569352106</c:v>
                </c:pt>
                <c:pt idx="17">
                  <c:v>120.40496748353658</c:v>
                </c:pt>
                <c:pt idx="18">
                  <c:v>130.60495180437513</c:v>
                </c:pt>
                <c:pt idx="19">
                  <c:v>127.90286754045205</c:v>
                </c:pt>
                <c:pt idx="20">
                  <c:v>122.74779528720555</c:v>
                </c:pt>
                <c:pt idx="21">
                  <c:v>118.14035261611733</c:v>
                </c:pt>
                <c:pt idx="22">
                  <c:v>108.67443821473738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'13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'!$H$9:$H$32</c:f>
              <c:numCache>
                <c:formatCode>0.00</c:formatCode>
                <c:ptCount val="24"/>
                <c:pt idx="0">
                  <c:v>71.246254538660295</c:v>
                </c:pt>
                <c:pt idx="1">
                  <c:v>74.857769103226914</c:v>
                </c:pt>
                <c:pt idx="2">
                  <c:v>71.558587462038219</c:v>
                </c:pt>
                <c:pt idx="3">
                  <c:v>72.531296111332324</c:v>
                </c:pt>
                <c:pt idx="4">
                  <c:v>70.539387403386584</c:v>
                </c:pt>
                <c:pt idx="5">
                  <c:v>71.22184295572491</c:v>
                </c:pt>
                <c:pt idx="6">
                  <c:v>68.742944741994222</c:v>
                </c:pt>
                <c:pt idx="7">
                  <c:v>67.049087487885103</c:v>
                </c:pt>
                <c:pt idx="8">
                  <c:v>69.873955514195188</c:v>
                </c:pt>
                <c:pt idx="9">
                  <c:v>68.82978310935205</c:v>
                </c:pt>
                <c:pt idx="10">
                  <c:v>71.3361201360309</c:v>
                </c:pt>
                <c:pt idx="11">
                  <c:v>62.852591234947191</c:v>
                </c:pt>
                <c:pt idx="12">
                  <c:v>51.212040545928609</c:v>
                </c:pt>
                <c:pt idx="13">
                  <c:v>43.972062670759613</c:v>
                </c:pt>
                <c:pt idx="14">
                  <c:v>61.521243464413459</c:v>
                </c:pt>
                <c:pt idx="15">
                  <c:v>60.816177765404753</c:v>
                </c:pt>
                <c:pt idx="16">
                  <c:v>77.363710424631677</c:v>
                </c:pt>
                <c:pt idx="17">
                  <c:v>82.378298845114841</c:v>
                </c:pt>
                <c:pt idx="18">
                  <c:v>95.968587800903649</c:v>
                </c:pt>
                <c:pt idx="19">
                  <c:v>96.746671095611376</c:v>
                </c:pt>
                <c:pt idx="20">
                  <c:v>95.841140184308841</c:v>
                </c:pt>
                <c:pt idx="21">
                  <c:v>93.512559011357936</c:v>
                </c:pt>
                <c:pt idx="22">
                  <c:v>86.393583112865713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'13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'!$I$9:$I$32</c:f>
              <c:numCache>
                <c:formatCode>0.00</c:formatCode>
                <c:ptCount val="24"/>
                <c:pt idx="0">
                  <c:v>6.9185772332290005</c:v>
                </c:pt>
                <c:pt idx="1">
                  <c:v>6.7118619708903386</c:v>
                </c:pt>
                <c:pt idx="2">
                  <c:v>6.4652480297961281</c:v>
                </c:pt>
                <c:pt idx="3">
                  <c:v>6.6487834767457903</c:v>
                </c:pt>
                <c:pt idx="4">
                  <c:v>6.4207891729163853</c:v>
                </c:pt>
                <c:pt idx="5">
                  <c:v>6.5819051056584774</c:v>
                </c:pt>
                <c:pt idx="6">
                  <c:v>6.739601317826696</c:v>
                </c:pt>
                <c:pt idx="7">
                  <c:v>7.2377704618146472</c:v>
                </c:pt>
                <c:pt idx="8">
                  <c:v>7.5144050691415876</c:v>
                </c:pt>
                <c:pt idx="9">
                  <c:v>7.4919854910179415</c:v>
                </c:pt>
                <c:pt idx="10">
                  <c:v>7.8575389191888112</c:v>
                </c:pt>
                <c:pt idx="11">
                  <c:v>7.7750803464492142</c:v>
                </c:pt>
                <c:pt idx="12">
                  <c:v>7.3684878619988003</c:v>
                </c:pt>
                <c:pt idx="13">
                  <c:v>6.9406167451685681</c:v>
                </c:pt>
                <c:pt idx="14">
                  <c:v>7.5562042894278809</c:v>
                </c:pt>
                <c:pt idx="15">
                  <c:v>7.5980035184855685</c:v>
                </c:pt>
                <c:pt idx="16">
                  <c:v>7.578243881847242</c:v>
                </c:pt>
                <c:pt idx="17">
                  <c:v>8.1767336713485843</c:v>
                </c:pt>
                <c:pt idx="18">
                  <c:v>9.1164603947212282</c:v>
                </c:pt>
                <c:pt idx="19">
                  <c:v>9.0404613639365703</c:v>
                </c:pt>
                <c:pt idx="20">
                  <c:v>8.8010645284855951</c:v>
                </c:pt>
                <c:pt idx="21">
                  <c:v>8.5270883725247568</c:v>
                </c:pt>
                <c:pt idx="22">
                  <c:v>7.8719786723968914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'13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3.8</c:v>
                </c:pt>
                <c:pt idx="7">
                  <c:v>8.4</c:v>
                </c:pt>
                <c:pt idx="8">
                  <c:v>9</c:v>
                </c:pt>
                <c:pt idx="9">
                  <c:v>4.8</c:v>
                </c:pt>
                <c:pt idx="10">
                  <c:v>3.8</c:v>
                </c:pt>
                <c:pt idx="11">
                  <c:v>15.1</c:v>
                </c:pt>
                <c:pt idx="12">
                  <c:v>12.1</c:v>
                </c:pt>
                <c:pt idx="13">
                  <c:v>0.1</c:v>
                </c:pt>
                <c:pt idx="14">
                  <c:v>3.4</c:v>
                </c:pt>
                <c:pt idx="15">
                  <c:v>0.5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'13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'13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'13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'13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'13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'13 SEP 23 '!$AJ$9:$AJ$32</c:f>
              <c:numCache>
                <c:formatCode>0.00</c:formatCode>
                <c:ptCount val="24"/>
                <c:pt idx="0">
                  <c:v>99.685168228110712</c:v>
                </c:pt>
                <c:pt idx="1">
                  <c:v>90.840368925882743</c:v>
                </c:pt>
                <c:pt idx="2">
                  <c:v>87.896164508165654</c:v>
                </c:pt>
                <c:pt idx="3">
                  <c:v>91.569920411921885</c:v>
                </c:pt>
                <c:pt idx="4">
                  <c:v>87.78982342369703</c:v>
                </c:pt>
                <c:pt idx="5">
                  <c:v>90.896251938616601</c:v>
                </c:pt>
                <c:pt idx="6">
                  <c:v>96.847453940179079</c:v>
                </c:pt>
                <c:pt idx="7">
                  <c:v>104.54314205030025</c:v>
                </c:pt>
                <c:pt idx="8">
                  <c:v>107.64163941666324</c:v>
                </c:pt>
                <c:pt idx="9">
                  <c:v>103.75823139962999</c:v>
                </c:pt>
                <c:pt idx="10">
                  <c:v>109.36634094478029</c:v>
                </c:pt>
                <c:pt idx="11">
                  <c:v>105.97232841860358</c:v>
                </c:pt>
                <c:pt idx="12">
                  <c:v>107.3994715920726</c:v>
                </c:pt>
                <c:pt idx="13">
                  <c:v>98.157320584071797</c:v>
                </c:pt>
                <c:pt idx="14">
                  <c:v>107.6325522461587</c:v>
                </c:pt>
                <c:pt idx="15">
                  <c:v>120.93581871610968</c:v>
                </c:pt>
                <c:pt idx="16">
                  <c:v>106.01804569352106</c:v>
                </c:pt>
                <c:pt idx="17">
                  <c:v>120.40496748353658</c:v>
                </c:pt>
                <c:pt idx="18">
                  <c:v>130.60495180437513</c:v>
                </c:pt>
                <c:pt idx="19">
                  <c:v>127.90286754045205</c:v>
                </c:pt>
                <c:pt idx="20">
                  <c:v>122.74779528720555</c:v>
                </c:pt>
                <c:pt idx="21">
                  <c:v>118.14035261611733</c:v>
                </c:pt>
                <c:pt idx="22">
                  <c:v>108.67443821473738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'13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'13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'13 SEP 23 '!$AL$9:$AL$32</c:f>
              <c:numCache>
                <c:formatCode>0.00</c:formatCode>
                <c:ptCount val="24"/>
                <c:pt idx="0">
                  <c:v>71.246254538660295</c:v>
                </c:pt>
                <c:pt idx="1">
                  <c:v>74.857769103226914</c:v>
                </c:pt>
                <c:pt idx="2">
                  <c:v>71.558587462038219</c:v>
                </c:pt>
                <c:pt idx="3">
                  <c:v>72.531296111332324</c:v>
                </c:pt>
                <c:pt idx="4">
                  <c:v>70.539387403386584</c:v>
                </c:pt>
                <c:pt idx="5">
                  <c:v>71.511842955724916</c:v>
                </c:pt>
                <c:pt idx="6">
                  <c:v>69.552944741994224</c:v>
                </c:pt>
                <c:pt idx="7">
                  <c:v>74.469087487885105</c:v>
                </c:pt>
                <c:pt idx="8">
                  <c:v>78.373955514195188</c:v>
                </c:pt>
                <c:pt idx="9">
                  <c:v>81.689783109352049</c:v>
                </c:pt>
                <c:pt idx="10">
                  <c:v>85.3361201360309</c:v>
                </c:pt>
                <c:pt idx="11">
                  <c:v>86.64259123494719</c:v>
                </c:pt>
                <c:pt idx="12">
                  <c:v>74.92204054592861</c:v>
                </c:pt>
                <c:pt idx="13">
                  <c:v>73.332062670759612</c:v>
                </c:pt>
                <c:pt idx="14">
                  <c:v>79.441243464413461</c:v>
                </c:pt>
                <c:pt idx="15">
                  <c:v>67.196177765404755</c:v>
                </c:pt>
                <c:pt idx="16">
                  <c:v>81.613710424631677</c:v>
                </c:pt>
                <c:pt idx="17">
                  <c:v>82.378298845114841</c:v>
                </c:pt>
                <c:pt idx="18">
                  <c:v>95.968587800903649</c:v>
                </c:pt>
                <c:pt idx="19">
                  <c:v>96.746671095611376</c:v>
                </c:pt>
                <c:pt idx="20">
                  <c:v>95.841140184308841</c:v>
                </c:pt>
                <c:pt idx="21">
                  <c:v>93.512559011357936</c:v>
                </c:pt>
                <c:pt idx="22">
                  <c:v>86.393583112865713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B58" sqref="B58:D58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45182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43.32</v>
      </c>
      <c r="C9" s="51">
        <f t="shared" ref="C9:C32" si="0">AK9-AE9</f>
        <v>13.90981425685159</v>
      </c>
      <c r="D9" s="52">
        <f t="shared" ref="D9:D32" si="1">AM9-Y9</f>
        <v>56.437068871923074</v>
      </c>
      <c r="E9" s="59">
        <f t="shared" ref="E9:E32" si="2">(AG9+AI9)-Q9</f>
        <v>-27.026883128774664</v>
      </c>
      <c r="F9" s="76">
        <v>177.85</v>
      </c>
      <c r="G9" s="52">
        <f t="shared" ref="G9:G32" si="3">AJ9-AD9</f>
        <v>99.685168228110712</v>
      </c>
      <c r="H9" s="52">
        <f t="shared" ref="H9:H32" si="4">AL9-X9</f>
        <v>71.246254538660295</v>
      </c>
      <c r="I9" s="53">
        <f t="shared" ref="I9:I32" si="5">(AH9+AF9)-P9</f>
        <v>6.9185772332290005</v>
      </c>
      <c r="J9" s="58">
        <v>0</v>
      </c>
      <c r="K9" s="84">
        <v>32.549999999999997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32.549999999999997</v>
      </c>
      <c r="R9" s="90">
        <v>0</v>
      </c>
      <c r="S9" s="84">
        <v>0</v>
      </c>
      <c r="T9" s="84">
        <v>0</v>
      </c>
      <c r="U9" s="84">
        <v>56.92</v>
      </c>
      <c r="V9" s="84">
        <v>0</v>
      </c>
      <c r="W9" s="84">
        <v>0</v>
      </c>
      <c r="X9" s="93">
        <f>R9+T9+V9</f>
        <v>0</v>
      </c>
      <c r="Y9" s="94">
        <f>S9+U9+W9</f>
        <v>56.92</v>
      </c>
      <c r="Z9" s="90">
        <v>0</v>
      </c>
      <c r="AA9" s="84">
        <v>0</v>
      </c>
      <c r="AB9" s="84">
        <v>0</v>
      </c>
      <c r="AC9" s="84">
        <v>50.45</v>
      </c>
      <c r="AD9" s="95">
        <f>Z9+AB9</f>
        <v>0</v>
      </c>
      <c r="AE9" s="52">
        <f>AA9+AC9</f>
        <v>50.45</v>
      </c>
      <c r="AF9" s="115">
        <v>0.16645241935483901</v>
      </c>
      <c r="AG9" s="116">
        <v>0.40281303763440901</v>
      </c>
      <c r="AH9" s="54">
        <f t="shared" ref="AH9:AH32" si="6">(F9+P9+X9+AD9)-(AJ9+AL9+AF9)</f>
        <v>6.7521248138741612</v>
      </c>
      <c r="AI9" s="63">
        <f t="shared" ref="AI9:AI32" si="7">(B9+Q9+Y9+AE9)-(AM9+AK9+AG9)</f>
        <v>5.1203038335909241</v>
      </c>
      <c r="AJ9" s="64">
        <v>99.685168228110712</v>
      </c>
      <c r="AK9" s="61">
        <v>64.359814256851593</v>
      </c>
      <c r="AL9" s="66">
        <v>71.246254538660295</v>
      </c>
      <c r="AM9" s="61">
        <v>113.35706887192308</v>
      </c>
      <c r="AS9" s="120"/>
      <c r="BA9" s="42"/>
      <c r="BB9" s="42"/>
    </row>
    <row r="10" spans="1:54" ht="15.75" x14ac:dyDescent="0.25">
      <c r="A10" s="25">
        <v>2</v>
      </c>
      <c r="B10" s="69">
        <v>44.78</v>
      </c>
      <c r="C10" s="51">
        <f t="shared" si="0"/>
        <v>11.974098458190781</v>
      </c>
      <c r="D10" s="52">
        <f t="shared" si="1"/>
        <v>59.850903300233497</v>
      </c>
      <c r="E10" s="59">
        <f t="shared" si="2"/>
        <v>-27.045001758424299</v>
      </c>
      <c r="F10" s="68">
        <v>172.41</v>
      </c>
      <c r="G10" s="52">
        <f t="shared" si="3"/>
        <v>90.840368925882743</v>
      </c>
      <c r="H10" s="52">
        <f t="shared" si="4"/>
        <v>74.857769103226914</v>
      </c>
      <c r="I10" s="53">
        <f t="shared" si="5"/>
        <v>6.7118619708903386</v>
      </c>
      <c r="J10" s="58">
        <v>0</v>
      </c>
      <c r="K10" s="81">
        <v>32.56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32.56</v>
      </c>
      <c r="R10" s="90">
        <v>0</v>
      </c>
      <c r="S10" s="84">
        <v>0</v>
      </c>
      <c r="T10" s="84">
        <v>0</v>
      </c>
      <c r="U10" s="84">
        <v>55.3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55.3</v>
      </c>
      <c r="Z10" s="90">
        <v>0</v>
      </c>
      <c r="AA10" s="84">
        <v>0</v>
      </c>
      <c r="AB10" s="84">
        <v>0</v>
      </c>
      <c r="AC10" s="84">
        <v>50.31</v>
      </c>
      <c r="AD10" s="95">
        <f t="shared" ref="AD10:AD32" si="12">Z10+AB10</f>
        <v>0</v>
      </c>
      <c r="AE10" s="52">
        <f t="shared" ref="AE10:AE32" si="13">AA10+AC10</f>
        <v>50.31</v>
      </c>
      <c r="AF10" s="117">
        <v>0.16645241935483901</v>
      </c>
      <c r="AG10" s="116">
        <v>0.40281303763440901</v>
      </c>
      <c r="AH10" s="54">
        <f t="shared" si="6"/>
        <v>6.5454095515354993</v>
      </c>
      <c r="AI10" s="63">
        <f t="shared" si="7"/>
        <v>5.1121852039412943</v>
      </c>
      <c r="AJ10" s="64">
        <v>90.840368925882743</v>
      </c>
      <c r="AK10" s="61">
        <v>62.284098458190783</v>
      </c>
      <c r="AL10" s="66">
        <v>74.857769103226914</v>
      </c>
      <c r="AM10" s="61">
        <v>115.15090330023349</v>
      </c>
      <c r="AS10" s="120"/>
      <c r="BA10" s="42"/>
      <c r="BB10" s="42"/>
    </row>
    <row r="11" spans="1:54" ht="15" customHeight="1" x14ac:dyDescent="0.25">
      <c r="A11" s="25">
        <v>3</v>
      </c>
      <c r="B11" s="69">
        <v>38.35</v>
      </c>
      <c r="C11" s="51">
        <f t="shared" si="0"/>
        <v>10.706069395908642</v>
      </c>
      <c r="D11" s="52">
        <f t="shared" si="1"/>
        <v>54.855626829441611</v>
      </c>
      <c r="E11" s="59">
        <f t="shared" si="2"/>
        <v>-27.211696225350259</v>
      </c>
      <c r="F11" s="68">
        <v>165.92</v>
      </c>
      <c r="G11" s="52">
        <f t="shared" si="3"/>
        <v>87.896164508165654</v>
      </c>
      <c r="H11" s="52">
        <f t="shared" si="4"/>
        <v>71.558587462038219</v>
      </c>
      <c r="I11" s="53">
        <f t="shared" si="5"/>
        <v>6.4652480297961281</v>
      </c>
      <c r="J11" s="58">
        <v>0</v>
      </c>
      <c r="K11" s="81">
        <v>32.58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32.58</v>
      </c>
      <c r="R11" s="90">
        <v>0</v>
      </c>
      <c r="S11" s="84">
        <v>0</v>
      </c>
      <c r="T11" s="84">
        <v>0</v>
      </c>
      <c r="U11" s="84">
        <v>55.4</v>
      </c>
      <c r="V11" s="84">
        <v>0</v>
      </c>
      <c r="W11" s="84">
        <v>0</v>
      </c>
      <c r="X11" s="93">
        <f t="shared" si="10"/>
        <v>0</v>
      </c>
      <c r="Y11" s="94">
        <f t="shared" si="11"/>
        <v>55.4</v>
      </c>
      <c r="Z11" s="90">
        <v>0</v>
      </c>
      <c r="AA11" s="84">
        <v>0</v>
      </c>
      <c r="AB11" s="84">
        <v>0</v>
      </c>
      <c r="AC11" s="84">
        <v>51.38</v>
      </c>
      <c r="AD11" s="95">
        <f t="shared" si="12"/>
        <v>0</v>
      </c>
      <c r="AE11" s="52">
        <f t="shared" si="13"/>
        <v>51.38</v>
      </c>
      <c r="AF11" s="117">
        <v>0.16645241935483901</v>
      </c>
      <c r="AG11" s="116">
        <v>0.40281303763440901</v>
      </c>
      <c r="AH11" s="54">
        <f t="shared" si="6"/>
        <v>6.2987956104412888</v>
      </c>
      <c r="AI11" s="63">
        <f t="shared" si="7"/>
        <v>4.9654907370153296</v>
      </c>
      <c r="AJ11" s="64">
        <v>87.896164508165654</v>
      </c>
      <c r="AK11" s="61">
        <v>62.086069395908645</v>
      </c>
      <c r="AL11" s="66">
        <v>71.558587462038219</v>
      </c>
      <c r="AM11" s="61">
        <v>110.25562682944161</v>
      </c>
      <c r="AS11" s="120"/>
      <c r="BA11" s="42"/>
      <c r="BB11" s="42"/>
    </row>
    <row r="12" spans="1:54" ht="15" customHeight="1" x14ac:dyDescent="0.25">
      <c r="A12" s="25">
        <v>4</v>
      </c>
      <c r="B12" s="69">
        <v>36.03</v>
      </c>
      <c r="C12" s="51">
        <f t="shared" si="0"/>
        <v>12.526327507781694</v>
      </c>
      <c r="D12" s="52">
        <f t="shared" si="1"/>
        <v>50.973396357522802</v>
      </c>
      <c r="E12" s="59">
        <f t="shared" si="2"/>
        <v>-27.469723865304474</v>
      </c>
      <c r="F12" s="68">
        <v>170.75</v>
      </c>
      <c r="G12" s="52">
        <f t="shared" si="3"/>
        <v>91.569920411921885</v>
      </c>
      <c r="H12" s="52">
        <f t="shared" si="4"/>
        <v>72.531296111332324</v>
      </c>
      <c r="I12" s="53">
        <f t="shared" si="5"/>
        <v>6.6487834767457903</v>
      </c>
      <c r="J12" s="58">
        <v>0</v>
      </c>
      <c r="K12" s="81">
        <v>32.770000000000003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32.770000000000003</v>
      </c>
      <c r="R12" s="90">
        <v>0</v>
      </c>
      <c r="S12" s="84">
        <v>0</v>
      </c>
      <c r="T12" s="84">
        <v>0</v>
      </c>
      <c r="U12" s="84">
        <v>55.39</v>
      </c>
      <c r="V12" s="84">
        <v>0</v>
      </c>
      <c r="W12" s="84">
        <v>0</v>
      </c>
      <c r="X12" s="93">
        <f t="shared" si="10"/>
        <v>0</v>
      </c>
      <c r="Y12" s="94">
        <f t="shared" si="11"/>
        <v>55.39</v>
      </c>
      <c r="Z12" s="90">
        <v>0</v>
      </c>
      <c r="AA12" s="84">
        <v>0</v>
      </c>
      <c r="AB12" s="84">
        <v>0</v>
      </c>
      <c r="AC12" s="84">
        <v>51.09</v>
      </c>
      <c r="AD12" s="95">
        <f t="shared" si="12"/>
        <v>0</v>
      </c>
      <c r="AE12" s="52">
        <f t="shared" si="13"/>
        <v>51.09</v>
      </c>
      <c r="AF12" s="117">
        <v>0.16645241935483901</v>
      </c>
      <c r="AG12" s="116">
        <v>0.40281303763440901</v>
      </c>
      <c r="AH12" s="54">
        <f t="shared" si="6"/>
        <v>6.4823310573909509</v>
      </c>
      <c r="AI12" s="63">
        <f t="shared" si="7"/>
        <v>4.8974630970611202</v>
      </c>
      <c r="AJ12" s="64">
        <v>91.569920411921885</v>
      </c>
      <c r="AK12" s="61">
        <v>63.616327507781698</v>
      </c>
      <c r="AL12" s="66">
        <v>72.531296111332324</v>
      </c>
      <c r="AM12" s="61">
        <v>106.3633963575228</v>
      </c>
      <c r="AS12" s="120"/>
      <c r="BA12" s="42"/>
      <c r="BB12" s="42"/>
    </row>
    <row r="13" spans="1:54" ht="15.75" x14ac:dyDescent="0.25">
      <c r="A13" s="25">
        <v>5</v>
      </c>
      <c r="B13" s="69">
        <v>34.379999999999995</v>
      </c>
      <c r="C13" s="51">
        <f t="shared" si="0"/>
        <v>14.953523506080003</v>
      </c>
      <c r="D13" s="52">
        <f t="shared" si="1"/>
        <v>46.892033709442146</v>
      </c>
      <c r="E13" s="59">
        <f t="shared" si="2"/>
        <v>-27.465557215522139</v>
      </c>
      <c r="F13" s="68">
        <v>164.75</v>
      </c>
      <c r="G13" s="52">
        <f t="shared" si="3"/>
        <v>87.78982342369703</v>
      </c>
      <c r="H13" s="52">
        <f t="shared" si="4"/>
        <v>70.539387403386584</v>
      </c>
      <c r="I13" s="53">
        <f t="shared" si="5"/>
        <v>6.4207891729163853</v>
      </c>
      <c r="J13" s="58">
        <v>0</v>
      </c>
      <c r="K13" s="81">
        <v>32.729999999999997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32.729999999999997</v>
      </c>
      <c r="R13" s="90">
        <v>0</v>
      </c>
      <c r="S13" s="84">
        <v>0</v>
      </c>
      <c r="T13" s="84">
        <v>0</v>
      </c>
      <c r="U13" s="84">
        <v>56.25</v>
      </c>
      <c r="V13" s="84">
        <v>0</v>
      </c>
      <c r="W13" s="84">
        <v>0</v>
      </c>
      <c r="X13" s="93">
        <f t="shared" si="10"/>
        <v>0</v>
      </c>
      <c r="Y13" s="94">
        <f t="shared" si="11"/>
        <v>56.25</v>
      </c>
      <c r="Z13" s="90">
        <v>0</v>
      </c>
      <c r="AA13" s="84">
        <v>0</v>
      </c>
      <c r="AB13" s="84">
        <v>0</v>
      </c>
      <c r="AC13" s="84">
        <v>50.64</v>
      </c>
      <c r="AD13" s="95">
        <f t="shared" si="12"/>
        <v>0</v>
      </c>
      <c r="AE13" s="52">
        <f t="shared" si="13"/>
        <v>50.64</v>
      </c>
      <c r="AF13" s="117">
        <v>0.16645241935483901</v>
      </c>
      <c r="AG13" s="116">
        <v>0.40281303763440901</v>
      </c>
      <c r="AH13" s="54">
        <f t="shared" si="6"/>
        <v>6.2543367535615459</v>
      </c>
      <c r="AI13" s="63">
        <f t="shared" si="7"/>
        <v>4.8616297468434482</v>
      </c>
      <c r="AJ13" s="64">
        <v>87.78982342369703</v>
      </c>
      <c r="AK13" s="61">
        <v>65.593523506080004</v>
      </c>
      <c r="AL13" s="66">
        <v>70.539387403386584</v>
      </c>
      <c r="AM13" s="61">
        <v>103.14203370944215</v>
      </c>
      <c r="AS13" s="120"/>
      <c r="BA13" s="42"/>
      <c r="BB13" s="42"/>
    </row>
    <row r="14" spans="1:54" ht="15.75" customHeight="1" x14ac:dyDescent="0.25">
      <c r="A14" s="25">
        <v>6</v>
      </c>
      <c r="B14" s="69">
        <v>43.81</v>
      </c>
      <c r="C14" s="51">
        <f t="shared" si="0"/>
        <v>15.3350158339654</v>
      </c>
      <c r="D14" s="52">
        <f t="shared" si="1"/>
        <v>56.024271780384638</v>
      </c>
      <c r="E14" s="59">
        <f t="shared" si="2"/>
        <v>-27.54928761435005</v>
      </c>
      <c r="F14" s="68">
        <v>168.2</v>
      </c>
      <c r="G14" s="52">
        <f t="shared" si="3"/>
        <v>90.396251938616601</v>
      </c>
      <c r="H14" s="52">
        <f t="shared" si="4"/>
        <v>71.22184295572491</v>
      </c>
      <c r="I14" s="53">
        <f t="shared" si="5"/>
        <v>6.5819051056584774</v>
      </c>
      <c r="J14" s="58">
        <v>0</v>
      </c>
      <c r="K14" s="81">
        <v>32.869999999999997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32.869999999999997</v>
      </c>
      <c r="R14" s="90">
        <v>0.28999999999999998</v>
      </c>
      <c r="S14" s="84">
        <v>0</v>
      </c>
      <c r="T14" s="84">
        <v>0</v>
      </c>
      <c r="U14" s="84">
        <v>48.42</v>
      </c>
      <c r="V14" s="84">
        <v>0</v>
      </c>
      <c r="W14" s="84">
        <v>0</v>
      </c>
      <c r="X14" s="93">
        <f t="shared" si="10"/>
        <v>0.28999999999999998</v>
      </c>
      <c r="Y14" s="94">
        <f t="shared" si="11"/>
        <v>48.42</v>
      </c>
      <c r="Z14" s="90">
        <v>0.5</v>
      </c>
      <c r="AA14" s="84">
        <v>0</v>
      </c>
      <c r="AB14" s="84">
        <v>0</v>
      </c>
      <c r="AC14" s="84">
        <v>50.91</v>
      </c>
      <c r="AD14" s="95">
        <f t="shared" si="12"/>
        <v>0.5</v>
      </c>
      <c r="AE14" s="52">
        <f t="shared" si="13"/>
        <v>50.91</v>
      </c>
      <c r="AF14" s="117">
        <v>0.16645241935483901</v>
      </c>
      <c r="AG14" s="116">
        <v>0.40281303763440901</v>
      </c>
      <c r="AH14" s="54">
        <f t="shared" si="6"/>
        <v>6.4154526863036381</v>
      </c>
      <c r="AI14" s="63">
        <f t="shared" si="7"/>
        <v>4.9178993480155384</v>
      </c>
      <c r="AJ14" s="64">
        <v>90.896251938616601</v>
      </c>
      <c r="AK14" s="61">
        <v>66.245015833965397</v>
      </c>
      <c r="AL14" s="66">
        <v>71.511842955724916</v>
      </c>
      <c r="AM14" s="61">
        <v>104.44427178038464</v>
      </c>
      <c r="AS14" s="120"/>
      <c r="BA14" s="42"/>
      <c r="BB14" s="42"/>
    </row>
    <row r="15" spans="1:54" ht="15.75" x14ac:dyDescent="0.25">
      <c r="A15" s="25">
        <v>7</v>
      </c>
      <c r="B15" s="69">
        <v>66.73</v>
      </c>
      <c r="C15" s="51">
        <f t="shared" si="0"/>
        <v>18.201160753962007</v>
      </c>
      <c r="D15" s="52">
        <f t="shared" si="1"/>
        <v>75.598566682435433</v>
      </c>
      <c r="E15" s="59">
        <f t="shared" si="2"/>
        <v>-27.069727436397443</v>
      </c>
      <c r="F15" s="68">
        <v>168.53</v>
      </c>
      <c r="G15" s="52">
        <f t="shared" si="3"/>
        <v>93.047453940179082</v>
      </c>
      <c r="H15" s="52">
        <f t="shared" si="4"/>
        <v>68.742944741994222</v>
      </c>
      <c r="I15" s="53">
        <f t="shared" si="5"/>
        <v>6.739601317826696</v>
      </c>
      <c r="J15" s="58">
        <v>0</v>
      </c>
      <c r="K15" s="81">
        <v>32.869999999999997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32.869999999999997</v>
      </c>
      <c r="R15" s="90">
        <v>0.81</v>
      </c>
      <c r="S15" s="84">
        <v>0</v>
      </c>
      <c r="T15" s="84">
        <v>0</v>
      </c>
      <c r="U15" s="84">
        <v>42.66</v>
      </c>
      <c r="V15" s="84">
        <v>0</v>
      </c>
      <c r="W15" s="84">
        <v>0</v>
      </c>
      <c r="X15" s="93">
        <f t="shared" si="10"/>
        <v>0.81</v>
      </c>
      <c r="Y15" s="94">
        <f t="shared" si="11"/>
        <v>42.66</v>
      </c>
      <c r="Z15" s="90">
        <v>3.8</v>
      </c>
      <c r="AA15" s="84">
        <v>0</v>
      </c>
      <c r="AB15" s="84">
        <v>0</v>
      </c>
      <c r="AC15" s="84">
        <v>50.88</v>
      </c>
      <c r="AD15" s="95">
        <f t="shared" si="12"/>
        <v>3.8</v>
      </c>
      <c r="AE15" s="52">
        <f t="shared" si="13"/>
        <v>50.88</v>
      </c>
      <c r="AF15" s="117">
        <v>0.16645241935483901</v>
      </c>
      <c r="AG15" s="116">
        <v>0.40281303763440901</v>
      </c>
      <c r="AH15" s="54">
        <f t="shared" si="6"/>
        <v>6.5731488984718567</v>
      </c>
      <c r="AI15" s="63">
        <f t="shared" si="7"/>
        <v>5.397459525968145</v>
      </c>
      <c r="AJ15" s="64">
        <v>96.847453940179079</v>
      </c>
      <c r="AK15" s="61">
        <v>69.08116075396201</v>
      </c>
      <c r="AL15" s="66">
        <v>69.552944741994224</v>
      </c>
      <c r="AM15" s="61">
        <v>118.25856668243543</v>
      </c>
      <c r="AS15" s="120"/>
      <c r="BA15" s="42"/>
      <c r="BB15" s="42"/>
    </row>
    <row r="16" spans="1:54" ht="15.75" x14ac:dyDescent="0.25">
      <c r="A16" s="25">
        <v>8</v>
      </c>
      <c r="B16" s="69">
        <v>88.69</v>
      </c>
      <c r="C16" s="51">
        <f t="shared" si="0"/>
        <v>28.55586763781271</v>
      </c>
      <c r="D16" s="52">
        <f t="shared" si="1"/>
        <v>86.292423085518294</v>
      </c>
      <c r="E16" s="59">
        <f t="shared" si="2"/>
        <v>-26.158290723331007</v>
      </c>
      <c r="F16" s="68">
        <v>170.43</v>
      </c>
      <c r="G16" s="52">
        <f t="shared" si="3"/>
        <v>96.143142050300241</v>
      </c>
      <c r="H16" s="52">
        <f t="shared" si="4"/>
        <v>67.049087487885103</v>
      </c>
      <c r="I16" s="53">
        <f t="shared" si="5"/>
        <v>7.2377704618146472</v>
      </c>
      <c r="J16" s="58">
        <v>0</v>
      </c>
      <c r="K16" s="81">
        <v>32.57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32.57</v>
      </c>
      <c r="R16" s="90">
        <v>7.42</v>
      </c>
      <c r="S16" s="84">
        <v>0</v>
      </c>
      <c r="T16" s="84">
        <v>0</v>
      </c>
      <c r="U16" s="84">
        <v>42.77</v>
      </c>
      <c r="V16" s="84">
        <v>0</v>
      </c>
      <c r="W16" s="84">
        <v>0</v>
      </c>
      <c r="X16" s="93">
        <f t="shared" si="10"/>
        <v>7.42</v>
      </c>
      <c r="Y16" s="94">
        <f t="shared" si="11"/>
        <v>42.77</v>
      </c>
      <c r="Z16" s="90">
        <v>8.4</v>
      </c>
      <c r="AA16" s="84">
        <v>0</v>
      </c>
      <c r="AB16" s="84">
        <v>0</v>
      </c>
      <c r="AC16" s="84">
        <v>50.95</v>
      </c>
      <c r="AD16" s="95">
        <f t="shared" si="12"/>
        <v>8.4</v>
      </c>
      <c r="AE16" s="52">
        <f t="shared" si="13"/>
        <v>50.95</v>
      </c>
      <c r="AF16" s="117">
        <v>0.16645241935483901</v>
      </c>
      <c r="AG16" s="116">
        <v>0.40281303763440901</v>
      </c>
      <c r="AH16" s="54">
        <f t="shared" si="6"/>
        <v>7.0713180424598079</v>
      </c>
      <c r="AI16" s="63">
        <f t="shared" si="7"/>
        <v>6.0088962390345841</v>
      </c>
      <c r="AJ16" s="64">
        <v>104.54314205030025</v>
      </c>
      <c r="AK16" s="61">
        <v>79.505867637812713</v>
      </c>
      <c r="AL16" s="66">
        <v>74.469087487885105</v>
      </c>
      <c r="AM16" s="61">
        <v>129.0624230855183</v>
      </c>
      <c r="AS16" s="120"/>
      <c r="BA16" s="42"/>
      <c r="BB16" s="42"/>
    </row>
    <row r="17" spans="1:54" ht="15.75" x14ac:dyDescent="0.25">
      <c r="A17" s="25">
        <v>9</v>
      </c>
      <c r="B17" s="69">
        <v>75.509999999999991</v>
      </c>
      <c r="C17" s="51">
        <f t="shared" si="0"/>
        <v>36.226403108283144</v>
      </c>
      <c r="D17" s="52">
        <f t="shared" si="1"/>
        <v>65.506068514642493</v>
      </c>
      <c r="E17" s="59">
        <f t="shared" si="2"/>
        <v>-26.222471622925646</v>
      </c>
      <c r="F17" s="68">
        <v>176.03</v>
      </c>
      <c r="G17" s="52">
        <f t="shared" si="3"/>
        <v>98.641639416663239</v>
      </c>
      <c r="H17" s="52">
        <f t="shared" si="4"/>
        <v>69.873955514195188</v>
      </c>
      <c r="I17" s="53">
        <f t="shared" si="5"/>
        <v>7.5144050691415876</v>
      </c>
      <c r="J17" s="58">
        <v>0</v>
      </c>
      <c r="K17" s="81">
        <v>32.81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32.81</v>
      </c>
      <c r="R17" s="90">
        <v>8.5</v>
      </c>
      <c r="S17" s="84">
        <v>0</v>
      </c>
      <c r="T17" s="84">
        <v>0</v>
      </c>
      <c r="U17" s="84">
        <v>62.04</v>
      </c>
      <c r="V17" s="84">
        <v>0</v>
      </c>
      <c r="W17" s="84">
        <v>0</v>
      </c>
      <c r="X17" s="93">
        <f t="shared" si="10"/>
        <v>8.5</v>
      </c>
      <c r="Y17" s="94">
        <f t="shared" si="11"/>
        <v>62.04</v>
      </c>
      <c r="Z17" s="90">
        <v>9</v>
      </c>
      <c r="AA17" s="84">
        <v>0</v>
      </c>
      <c r="AB17" s="84">
        <v>0</v>
      </c>
      <c r="AC17" s="84">
        <v>50.9</v>
      </c>
      <c r="AD17" s="95">
        <f t="shared" si="12"/>
        <v>9</v>
      </c>
      <c r="AE17" s="52">
        <f t="shared" si="13"/>
        <v>50.9</v>
      </c>
      <c r="AF17" s="117">
        <v>0.16645241935483901</v>
      </c>
      <c r="AG17" s="116">
        <v>0.40281303763440901</v>
      </c>
      <c r="AH17" s="54">
        <f t="shared" si="6"/>
        <v>7.3479526497867482</v>
      </c>
      <c r="AI17" s="63">
        <f t="shared" si="7"/>
        <v>6.184715339439947</v>
      </c>
      <c r="AJ17" s="64">
        <v>107.64163941666324</v>
      </c>
      <c r="AK17" s="61">
        <v>87.126403108283142</v>
      </c>
      <c r="AL17" s="66">
        <v>78.373955514195188</v>
      </c>
      <c r="AM17" s="61">
        <v>127.5460685146425</v>
      </c>
      <c r="AS17" s="120"/>
      <c r="BA17" s="42"/>
      <c r="BB17" s="42"/>
    </row>
    <row r="18" spans="1:54" ht="15.75" x14ac:dyDescent="0.25">
      <c r="A18" s="25">
        <v>10</v>
      </c>
      <c r="B18" s="69">
        <v>78.099999999999994</v>
      </c>
      <c r="C18" s="51">
        <f t="shared" si="0"/>
        <v>30.000508885089737</v>
      </c>
      <c r="D18" s="52">
        <f t="shared" si="1"/>
        <v>73.684441770597942</v>
      </c>
      <c r="E18" s="59">
        <f t="shared" si="2"/>
        <v>-25.584950655687699</v>
      </c>
      <c r="F18" s="68">
        <v>175.28</v>
      </c>
      <c r="G18" s="52">
        <f t="shared" si="3"/>
        <v>98.958231399629994</v>
      </c>
      <c r="H18" s="52">
        <f t="shared" si="4"/>
        <v>68.82978310935205</v>
      </c>
      <c r="I18" s="53">
        <f t="shared" si="5"/>
        <v>7.4919854910179415</v>
      </c>
      <c r="J18" s="58">
        <v>0</v>
      </c>
      <c r="K18" s="81">
        <v>32.53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32.53</v>
      </c>
      <c r="R18" s="90">
        <v>12.86</v>
      </c>
      <c r="S18" s="84">
        <v>0</v>
      </c>
      <c r="T18" s="84">
        <v>0</v>
      </c>
      <c r="U18" s="84">
        <v>67.75</v>
      </c>
      <c r="V18" s="84">
        <v>0</v>
      </c>
      <c r="W18" s="84">
        <v>0</v>
      </c>
      <c r="X18" s="93">
        <f t="shared" si="10"/>
        <v>12.86</v>
      </c>
      <c r="Y18" s="94">
        <f t="shared" si="11"/>
        <v>67.75</v>
      </c>
      <c r="Z18" s="90">
        <v>4.8</v>
      </c>
      <c r="AA18" s="84">
        <v>0</v>
      </c>
      <c r="AB18" s="84">
        <v>0</v>
      </c>
      <c r="AC18" s="84">
        <v>55.65</v>
      </c>
      <c r="AD18" s="95">
        <f t="shared" si="12"/>
        <v>4.8</v>
      </c>
      <c r="AE18" s="52">
        <f t="shared" si="13"/>
        <v>55.65</v>
      </c>
      <c r="AF18" s="117">
        <v>0.16645241935483901</v>
      </c>
      <c r="AG18" s="116">
        <v>0.40281303763440901</v>
      </c>
      <c r="AH18" s="54">
        <f t="shared" si="6"/>
        <v>7.3255330716631022</v>
      </c>
      <c r="AI18" s="63">
        <f t="shared" si="7"/>
        <v>6.5422363066778928</v>
      </c>
      <c r="AJ18" s="64">
        <v>103.75823139962999</v>
      </c>
      <c r="AK18" s="61">
        <v>85.650508885089735</v>
      </c>
      <c r="AL18" s="66">
        <v>81.689783109352049</v>
      </c>
      <c r="AM18" s="61">
        <v>141.43444177059794</v>
      </c>
      <c r="AS18" s="120"/>
      <c r="BA18" s="42"/>
      <c r="BB18" s="42"/>
    </row>
    <row r="19" spans="1:54" ht="15.75" x14ac:dyDescent="0.25">
      <c r="A19" s="25">
        <v>11</v>
      </c>
      <c r="B19" s="69">
        <v>61.41</v>
      </c>
      <c r="C19" s="51">
        <f t="shared" si="0"/>
        <v>16.936133569282333</v>
      </c>
      <c r="D19" s="52">
        <f t="shared" si="1"/>
        <v>70.063188812848907</v>
      </c>
      <c r="E19" s="59">
        <f t="shared" si="2"/>
        <v>-25.589322382131257</v>
      </c>
      <c r="F19" s="68">
        <v>184.76</v>
      </c>
      <c r="G19" s="52">
        <f t="shared" si="3"/>
        <v>105.56634094478029</v>
      </c>
      <c r="H19" s="52">
        <f t="shared" si="4"/>
        <v>71.3361201360309</v>
      </c>
      <c r="I19" s="53">
        <f t="shared" si="5"/>
        <v>7.8575389191888112</v>
      </c>
      <c r="J19" s="58">
        <v>0</v>
      </c>
      <c r="K19" s="81">
        <v>32.65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32.65</v>
      </c>
      <c r="R19" s="90">
        <v>14</v>
      </c>
      <c r="S19" s="84">
        <v>0</v>
      </c>
      <c r="T19" s="84">
        <v>0</v>
      </c>
      <c r="U19" s="84">
        <v>72.209999999999994</v>
      </c>
      <c r="V19" s="84">
        <v>0</v>
      </c>
      <c r="W19" s="84">
        <v>0</v>
      </c>
      <c r="X19" s="93">
        <f t="shared" si="10"/>
        <v>14</v>
      </c>
      <c r="Y19" s="94">
        <f t="shared" si="11"/>
        <v>72.209999999999994</v>
      </c>
      <c r="Z19" s="90">
        <v>3.8</v>
      </c>
      <c r="AA19" s="84">
        <v>0</v>
      </c>
      <c r="AB19" s="84">
        <v>0</v>
      </c>
      <c r="AC19" s="84">
        <v>71.89</v>
      </c>
      <c r="AD19" s="95">
        <f t="shared" si="12"/>
        <v>3.8</v>
      </c>
      <c r="AE19" s="52">
        <f t="shared" si="13"/>
        <v>71.89</v>
      </c>
      <c r="AF19" s="117">
        <v>0.16645241935483901</v>
      </c>
      <c r="AG19" s="116">
        <v>0.40281303763440901</v>
      </c>
      <c r="AH19" s="54">
        <f t="shared" si="6"/>
        <v>7.6910864998339719</v>
      </c>
      <c r="AI19" s="63">
        <f t="shared" si="7"/>
        <v>6.6578645802343317</v>
      </c>
      <c r="AJ19" s="64">
        <v>109.36634094478029</v>
      </c>
      <c r="AK19" s="61">
        <v>88.826133569282334</v>
      </c>
      <c r="AL19" s="66">
        <v>85.3361201360309</v>
      </c>
      <c r="AM19" s="61">
        <v>142.2731888128489</v>
      </c>
      <c r="AS19" s="120"/>
      <c r="BA19" s="42"/>
      <c r="BB19" s="42"/>
    </row>
    <row r="20" spans="1:54" ht="15.75" x14ac:dyDescent="0.25">
      <c r="A20" s="25">
        <v>12</v>
      </c>
      <c r="B20" s="69">
        <v>81.06</v>
      </c>
      <c r="C20" s="51">
        <f t="shared" si="0"/>
        <v>8.347430504878858</v>
      </c>
      <c r="D20" s="52">
        <f t="shared" si="1"/>
        <v>98.497225417387739</v>
      </c>
      <c r="E20" s="59">
        <f t="shared" si="2"/>
        <v>-25.784655922266616</v>
      </c>
      <c r="F20" s="68">
        <v>161.5</v>
      </c>
      <c r="G20" s="52">
        <f t="shared" si="3"/>
        <v>90.872328418603587</v>
      </c>
      <c r="H20" s="52">
        <f t="shared" si="4"/>
        <v>62.852591234947191</v>
      </c>
      <c r="I20" s="53">
        <f t="shared" si="5"/>
        <v>7.7750803464492142</v>
      </c>
      <c r="J20" s="58">
        <v>0</v>
      </c>
      <c r="K20" s="81">
        <v>32.590000000000003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32.590000000000003</v>
      </c>
      <c r="R20" s="90">
        <v>23.79</v>
      </c>
      <c r="S20" s="84">
        <v>0</v>
      </c>
      <c r="T20" s="84">
        <v>0</v>
      </c>
      <c r="U20" s="84">
        <v>43.32</v>
      </c>
      <c r="V20" s="84">
        <v>0</v>
      </c>
      <c r="W20" s="84">
        <v>0</v>
      </c>
      <c r="X20" s="93">
        <f t="shared" si="10"/>
        <v>23.79</v>
      </c>
      <c r="Y20" s="94">
        <f t="shared" si="11"/>
        <v>43.32</v>
      </c>
      <c r="Z20" s="90">
        <v>15.1</v>
      </c>
      <c r="AA20" s="84">
        <v>0</v>
      </c>
      <c r="AB20" s="84">
        <v>0</v>
      </c>
      <c r="AC20" s="84">
        <v>72.069999999999993</v>
      </c>
      <c r="AD20" s="95">
        <f t="shared" si="12"/>
        <v>15.1</v>
      </c>
      <c r="AE20" s="52">
        <f t="shared" si="13"/>
        <v>72.069999999999993</v>
      </c>
      <c r="AF20" s="117">
        <v>0.16645241935483901</v>
      </c>
      <c r="AG20" s="116">
        <v>0.40281303763440901</v>
      </c>
      <c r="AH20" s="54">
        <f t="shared" si="6"/>
        <v>7.6086279270943749</v>
      </c>
      <c r="AI20" s="63">
        <f t="shared" si="7"/>
        <v>6.4025310400989781</v>
      </c>
      <c r="AJ20" s="64">
        <v>105.97232841860358</v>
      </c>
      <c r="AK20" s="61">
        <v>80.417430504878851</v>
      </c>
      <c r="AL20" s="66">
        <v>86.64259123494719</v>
      </c>
      <c r="AM20" s="61">
        <v>141.81722541738773</v>
      </c>
      <c r="AS20" s="120"/>
      <c r="BA20" s="42"/>
      <c r="BB20" s="42"/>
    </row>
    <row r="21" spans="1:54" ht="15.75" x14ac:dyDescent="0.25">
      <c r="A21" s="25">
        <v>13</v>
      </c>
      <c r="B21" s="69">
        <v>75.02</v>
      </c>
      <c r="C21" s="51">
        <f t="shared" si="0"/>
        <v>6.4092432854380377E-2</v>
      </c>
      <c r="D21" s="52">
        <f t="shared" si="1"/>
        <v>100.89211348057783</v>
      </c>
      <c r="E21" s="59">
        <f t="shared" si="2"/>
        <v>-25.936205913432246</v>
      </c>
      <c r="F21" s="68">
        <v>153.88</v>
      </c>
      <c r="G21" s="52">
        <f t="shared" si="3"/>
        <v>95.299471592072607</v>
      </c>
      <c r="H21" s="52">
        <f t="shared" si="4"/>
        <v>51.212040545928609</v>
      </c>
      <c r="I21" s="53">
        <f t="shared" si="5"/>
        <v>7.3684878619988003</v>
      </c>
      <c r="J21" s="58">
        <v>0</v>
      </c>
      <c r="K21" s="81">
        <v>32.65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32.65</v>
      </c>
      <c r="R21" s="90">
        <v>23.71</v>
      </c>
      <c r="S21" s="84">
        <v>0</v>
      </c>
      <c r="T21" s="84">
        <v>0</v>
      </c>
      <c r="U21" s="84">
        <v>43.58</v>
      </c>
      <c r="V21" s="84">
        <v>0</v>
      </c>
      <c r="W21" s="84">
        <v>0</v>
      </c>
      <c r="X21" s="93">
        <f t="shared" si="10"/>
        <v>23.71</v>
      </c>
      <c r="Y21" s="94">
        <f t="shared" si="11"/>
        <v>43.58</v>
      </c>
      <c r="Z21" s="90">
        <v>12.1</v>
      </c>
      <c r="AA21" s="84">
        <v>0</v>
      </c>
      <c r="AB21" s="84">
        <v>0</v>
      </c>
      <c r="AC21" s="84">
        <v>74.52</v>
      </c>
      <c r="AD21" s="95">
        <f t="shared" si="12"/>
        <v>12.1</v>
      </c>
      <c r="AE21" s="52">
        <f t="shared" si="13"/>
        <v>74.52</v>
      </c>
      <c r="AF21" s="117">
        <v>0.16645241935483901</v>
      </c>
      <c r="AG21" s="116">
        <v>0.40281303763440901</v>
      </c>
      <c r="AH21" s="54">
        <f t="shared" si="6"/>
        <v>7.202035442643961</v>
      </c>
      <c r="AI21" s="63">
        <f t="shared" si="7"/>
        <v>6.3109810489333427</v>
      </c>
      <c r="AJ21" s="64">
        <v>107.3994715920726</v>
      </c>
      <c r="AK21" s="61">
        <v>74.584092432854376</v>
      </c>
      <c r="AL21" s="66">
        <v>74.92204054592861</v>
      </c>
      <c r="AM21" s="61">
        <v>144.47211348057783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83.98</v>
      </c>
      <c r="C22" s="51">
        <f t="shared" si="0"/>
        <v>10.529062624365878</v>
      </c>
      <c r="D22" s="52">
        <f t="shared" si="1"/>
        <v>99.383590267617478</v>
      </c>
      <c r="E22" s="59">
        <f t="shared" si="2"/>
        <v>-25.932652891983366</v>
      </c>
      <c r="F22" s="68">
        <v>148.97</v>
      </c>
      <c r="G22" s="52">
        <f t="shared" si="3"/>
        <v>98.057320584071803</v>
      </c>
      <c r="H22" s="52">
        <f t="shared" si="4"/>
        <v>43.972062670759613</v>
      </c>
      <c r="I22" s="53">
        <f t="shared" si="5"/>
        <v>6.9406167451685681</v>
      </c>
      <c r="J22" s="58">
        <v>0</v>
      </c>
      <c r="K22" s="81">
        <v>32.71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32.71</v>
      </c>
      <c r="R22" s="90">
        <v>29.36</v>
      </c>
      <c r="S22" s="84">
        <v>0</v>
      </c>
      <c r="T22" s="84">
        <v>0</v>
      </c>
      <c r="U22" s="84">
        <v>40.229999999999997</v>
      </c>
      <c r="V22" s="84">
        <v>0</v>
      </c>
      <c r="W22" s="84">
        <v>0</v>
      </c>
      <c r="X22" s="93">
        <f t="shared" si="10"/>
        <v>29.36</v>
      </c>
      <c r="Y22" s="94">
        <f t="shared" si="11"/>
        <v>40.229999999999997</v>
      </c>
      <c r="Z22" s="90">
        <v>0.1</v>
      </c>
      <c r="AA22" s="84">
        <v>0</v>
      </c>
      <c r="AB22" s="84">
        <v>0</v>
      </c>
      <c r="AC22" s="84">
        <v>71.12</v>
      </c>
      <c r="AD22" s="95">
        <f t="shared" si="12"/>
        <v>0.1</v>
      </c>
      <c r="AE22" s="52">
        <f t="shared" si="13"/>
        <v>71.12</v>
      </c>
      <c r="AF22" s="117">
        <v>0.16645241935483901</v>
      </c>
      <c r="AG22" s="116">
        <v>0.40281303763440901</v>
      </c>
      <c r="AH22" s="54">
        <f t="shared" si="6"/>
        <v>6.7741643258137287</v>
      </c>
      <c r="AI22" s="63">
        <f t="shared" si="7"/>
        <v>6.3745340703822251</v>
      </c>
      <c r="AJ22" s="64">
        <v>98.157320584071797</v>
      </c>
      <c r="AK22" s="61">
        <v>81.649062624365882</v>
      </c>
      <c r="AL22" s="66">
        <v>73.332062670759612</v>
      </c>
      <c r="AM22" s="61">
        <v>139.61359026761747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65.039999999999992</v>
      </c>
      <c r="C23" s="51">
        <f t="shared" si="0"/>
        <v>13.067187865150856</v>
      </c>
      <c r="D23" s="52">
        <f t="shared" si="1"/>
        <v>77.828788991128548</v>
      </c>
      <c r="E23" s="59">
        <f t="shared" si="2"/>
        <v>-25.855976856279419</v>
      </c>
      <c r="F23" s="68">
        <v>173.31</v>
      </c>
      <c r="G23" s="52">
        <f t="shared" si="3"/>
        <v>104.23255224615869</v>
      </c>
      <c r="H23" s="52">
        <f t="shared" si="4"/>
        <v>61.521243464413459</v>
      </c>
      <c r="I23" s="53">
        <f t="shared" si="5"/>
        <v>7.5562042894278809</v>
      </c>
      <c r="J23" s="58">
        <v>0</v>
      </c>
      <c r="K23" s="81">
        <v>32.67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32.67</v>
      </c>
      <c r="R23" s="90">
        <v>17.920000000000002</v>
      </c>
      <c r="S23" s="84">
        <v>0</v>
      </c>
      <c r="T23" s="84">
        <v>0</v>
      </c>
      <c r="U23" s="84">
        <v>59.05</v>
      </c>
      <c r="V23" s="84">
        <v>0</v>
      </c>
      <c r="W23" s="84">
        <v>0</v>
      </c>
      <c r="X23" s="93">
        <f t="shared" si="10"/>
        <v>17.920000000000002</v>
      </c>
      <c r="Y23" s="94">
        <f t="shared" si="11"/>
        <v>59.05</v>
      </c>
      <c r="Z23" s="90">
        <v>3.4</v>
      </c>
      <c r="AA23" s="84">
        <v>0</v>
      </c>
      <c r="AB23" s="84">
        <v>0</v>
      </c>
      <c r="AC23" s="84">
        <v>72.59</v>
      </c>
      <c r="AD23" s="95">
        <f t="shared" si="12"/>
        <v>3.4</v>
      </c>
      <c r="AE23" s="52">
        <f t="shared" si="13"/>
        <v>72.59</v>
      </c>
      <c r="AF23" s="117">
        <v>0.16645241935483901</v>
      </c>
      <c r="AG23" s="116">
        <v>0.40281303763440901</v>
      </c>
      <c r="AH23" s="54">
        <f t="shared" si="6"/>
        <v>7.3897518700730416</v>
      </c>
      <c r="AI23" s="63">
        <f t="shared" si="7"/>
        <v>6.4112101060861733</v>
      </c>
      <c r="AJ23" s="64">
        <v>107.6325522461587</v>
      </c>
      <c r="AK23" s="61">
        <v>85.65718786515086</v>
      </c>
      <c r="AL23" s="66">
        <v>79.441243464413461</v>
      </c>
      <c r="AM23" s="61">
        <v>136.87878899112854</v>
      </c>
      <c r="AS23" s="120"/>
      <c r="BA23" s="42"/>
      <c r="BB23" s="42"/>
    </row>
    <row r="24" spans="1:54" ht="15.75" x14ac:dyDescent="0.25">
      <c r="A24" s="25">
        <v>16</v>
      </c>
      <c r="B24" s="69">
        <v>63.760000000000005</v>
      </c>
      <c r="C24" s="51">
        <f t="shared" si="0"/>
        <v>15.921245579614052</v>
      </c>
      <c r="D24" s="52">
        <f t="shared" si="1"/>
        <v>73.34440793978132</v>
      </c>
      <c r="E24" s="59">
        <f t="shared" si="2"/>
        <v>-25.505653519395395</v>
      </c>
      <c r="F24" s="68">
        <v>188.85</v>
      </c>
      <c r="G24" s="52">
        <f t="shared" si="3"/>
        <v>120.43581871610968</v>
      </c>
      <c r="H24" s="52">
        <f t="shared" si="4"/>
        <v>60.816177765404753</v>
      </c>
      <c r="I24" s="53">
        <f t="shared" si="5"/>
        <v>7.5980035184855685</v>
      </c>
      <c r="J24" s="58">
        <v>0</v>
      </c>
      <c r="K24" s="81">
        <v>32.68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32.68</v>
      </c>
      <c r="R24" s="90">
        <v>6.38</v>
      </c>
      <c r="S24" s="84">
        <v>0</v>
      </c>
      <c r="T24" s="84">
        <v>0</v>
      </c>
      <c r="U24" s="84">
        <v>73.94</v>
      </c>
      <c r="V24" s="84">
        <v>0</v>
      </c>
      <c r="W24" s="84">
        <v>0</v>
      </c>
      <c r="X24" s="93">
        <f t="shared" si="10"/>
        <v>6.38</v>
      </c>
      <c r="Y24" s="94">
        <f t="shared" si="11"/>
        <v>73.94</v>
      </c>
      <c r="Z24" s="90">
        <v>0.5</v>
      </c>
      <c r="AA24" s="84">
        <v>0</v>
      </c>
      <c r="AB24" s="84">
        <v>0</v>
      </c>
      <c r="AC24" s="84">
        <v>71.84</v>
      </c>
      <c r="AD24" s="95">
        <f t="shared" si="12"/>
        <v>0.5</v>
      </c>
      <c r="AE24" s="52">
        <f t="shared" si="13"/>
        <v>71.84</v>
      </c>
      <c r="AF24" s="117">
        <v>0.16645241935483901</v>
      </c>
      <c r="AG24" s="116">
        <v>0.40281303763440901</v>
      </c>
      <c r="AH24" s="54">
        <f t="shared" si="6"/>
        <v>7.4315510991307292</v>
      </c>
      <c r="AI24" s="63">
        <f t="shared" si="7"/>
        <v>6.7715334429701954</v>
      </c>
      <c r="AJ24" s="64">
        <v>120.93581871610968</v>
      </c>
      <c r="AK24" s="61">
        <v>87.761245579614055</v>
      </c>
      <c r="AL24" s="66">
        <v>67.196177765404755</v>
      </c>
      <c r="AM24" s="61">
        <v>147.28440793978132</v>
      </c>
      <c r="AS24" s="120"/>
      <c r="BA24" s="42"/>
      <c r="BB24" s="42"/>
    </row>
    <row r="25" spans="1:54" ht="15.75" x14ac:dyDescent="0.25">
      <c r="A25" s="25">
        <v>17</v>
      </c>
      <c r="B25" s="69">
        <v>58.82</v>
      </c>
      <c r="C25" s="51">
        <f t="shared" si="0"/>
        <v>10.24298600155015</v>
      </c>
      <c r="D25" s="52">
        <f t="shared" si="1"/>
        <v>74.206695346667871</v>
      </c>
      <c r="E25" s="59">
        <f t="shared" si="2"/>
        <v>-25.629681348218071</v>
      </c>
      <c r="F25" s="68">
        <v>190.76</v>
      </c>
      <c r="G25" s="52">
        <f t="shared" si="3"/>
        <v>105.81804569352106</v>
      </c>
      <c r="H25" s="52">
        <f t="shared" si="4"/>
        <v>77.363710424631677</v>
      </c>
      <c r="I25" s="53">
        <f t="shared" si="5"/>
        <v>7.578243881847242</v>
      </c>
      <c r="J25" s="58">
        <v>0</v>
      </c>
      <c r="K25" s="81">
        <v>32.68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32.68</v>
      </c>
      <c r="R25" s="90">
        <v>4.25</v>
      </c>
      <c r="S25" s="84">
        <v>0</v>
      </c>
      <c r="T25" s="84">
        <v>0</v>
      </c>
      <c r="U25" s="84">
        <v>73.83</v>
      </c>
      <c r="V25" s="84">
        <v>0</v>
      </c>
      <c r="W25" s="84">
        <v>0</v>
      </c>
      <c r="X25" s="93">
        <f t="shared" si="10"/>
        <v>4.25</v>
      </c>
      <c r="Y25" s="94">
        <f t="shared" si="11"/>
        <v>73.83</v>
      </c>
      <c r="Z25" s="90">
        <v>0.2</v>
      </c>
      <c r="AA25" s="84">
        <v>0</v>
      </c>
      <c r="AB25" s="84">
        <v>0</v>
      </c>
      <c r="AC25" s="84">
        <v>72.459999999999994</v>
      </c>
      <c r="AD25" s="95">
        <f t="shared" si="12"/>
        <v>0.2</v>
      </c>
      <c r="AE25" s="52">
        <f t="shared" si="13"/>
        <v>72.459999999999994</v>
      </c>
      <c r="AF25" s="117">
        <v>0.16645241935483901</v>
      </c>
      <c r="AG25" s="116">
        <v>0.40281303763440901</v>
      </c>
      <c r="AH25" s="54">
        <f t="shared" si="6"/>
        <v>7.4117914624924026</v>
      </c>
      <c r="AI25" s="63">
        <f t="shared" si="7"/>
        <v>6.6475056141475193</v>
      </c>
      <c r="AJ25" s="64">
        <v>106.01804569352106</v>
      </c>
      <c r="AK25" s="61">
        <v>82.702986001550144</v>
      </c>
      <c r="AL25" s="66">
        <v>81.613710424631677</v>
      </c>
      <c r="AM25" s="61">
        <v>148.03669534666787</v>
      </c>
      <c r="AS25" s="120"/>
      <c r="BA25" s="42"/>
      <c r="BB25" s="42"/>
    </row>
    <row r="26" spans="1:54" ht="15.75" x14ac:dyDescent="0.25">
      <c r="A26" s="25">
        <v>18</v>
      </c>
      <c r="B26" s="69">
        <v>59.4</v>
      </c>
      <c r="C26" s="51">
        <f t="shared" si="0"/>
        <v>12.12852590270623</v>
      </c>
      <c r="D26" s="52">
        <f t="shared" si="1"/>
        <v>72.775677982617196</v>
      </c>
      <c r="E26" s="59">
        <f t="shared" si="2"/>
        <v>-25.504203885323442</v>
      </c>
      <c r="F26" s="68">
        <v>210.96</v>
      </c>
      <c r="G26" s="52">
        <f t="shared" si="3"/>
        <v>120.40496748353658</v>
      </c>
      <c r="H26" s="52">
        <f t="shared" si="4"/>
        <v>82.378298845114841</v>
      </c>
      <c r="I26" s="53">
        <f t="shared" si="5"/>
        <v>8.1767336713485843</v>
      </c>
      <c r="J26" s="58">
        <v>0</v>
      </c>
      <c r="K26" s="81">
        <v>32.58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32.58</v>
      </c>
      <c r="R26" s="90">
        <v>0</v>
      </c>
      <c r="S26" s="84">
        <v>0</v>
      </c>
      <c r="T26" s="84">
        <v>0</v>
      </c>
      <c r="U26" s="84">
        <v>73.69</v>
      </c>
      <c r="V26" s="84">
        <v>0</v>
      </c>
      <c r="W26" s="84">
        <v>0</v>
      </c>
      <c r="X26" s="93">
        <f t="shared" si="10"/>
        <v>0</v>
      </c>
      <c r="Y26" s="94">
        <f t="shared" si="11"/>
        <v>73.69</v>
      </c>
      <c r="Z26" s="90">
        <v>0</v>
      </c>
      <c r="AA26" s="84">
        <v>0</v>
      </c>
      <c r="AB26" s="84">
        <v>0</v>
      </c>
      <c r="AC26" s="84">
        <v>73.03</v>
      </c>
      <c r="AD26" s="95">
        <f t="shared" si="12"/>
        <v>0</v>
      </c>
      <c r="AE26" s="52">
        <f t="shared" si="13"/>
        <v>73.03</v>
      </c>
      <c r="AF26" s="117">
        <v>0.16645241935483901</v>
      </c>
      <c r="AG26" s="116">
        <v>0.40281303763440901</v>
      </c>
      <c r="AH26" s="54">
        <f t="shared" si="6"/>
        <v>8.0102812519937459</v>
      </c>
      <c r="AI26" s="63">
        <f t="shared" si="7"/>
        <v>6.6729830770421472</v>
      </c>
      <c r="AJ26" s="64">
        <v>120.40496748353658</v>
      </c>
      <c r="AK26" s="61">
        <v>85.158525902706231</v>
      </c>
      <c r="AL26" s="127">
        <v>82.378298845114841</v>
      </c>
      <c r="AM26" s="61">
        <v>146.46567798261719</v>
      </c>
      <c r="AS26" s="120"/>
      <c r="BA26" s="42"/>
      <c r="BB26" s="42"/>
    </row>
    <row r="27" spans="1:54" ht="15.75" x14ac:dyDescent="0.25">
      <c r="A27" s="25">
        <v>19</v>
      </c>
      <c r="B27" s="69">
        <v>69.56</v>
      </c>
      <c r="C27" s="51">
        <f t="shared" si="0"/>
        <v>21.372851743168212</v>
      </c>
      <c r="D27" s="52">
        <f t="shared" si="1"/>
        <v>73.638457233066632</v>
      </c>
      <c r="E27" s="59">
        <f t="shared" si="2"/>
        <v>-25.451308976234841</v>
      </c>
      <c r="F27" s="68">
        <v>235.69</v>
      </c>
      <c r="G27" s="52">
        <f t="shared" si="3"/>
        <v>130.60495180437513</v>
      </c>
      <c r="H27" s="52">
        <f t="shared" si="4"/>
        <v>95.968587800903649</v>
      </c>
      <c r="I27" s="53">
        <f t="shared" si="5"/>
        <v>9.1164603947212282</v>
      </c>
      <c r="J27" s="58">
        <v>0</v>
      </c>
      <c r="K27" s="81">
        <v>32.79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32.79</v>
      </c>
      <c r="R27" s="90">
        <v>0</v>
      </c>
      <c r="S27" s="84">
        <v>0</v>
      </c>
      <c r="T27" s="84">
        <v>0</v>
      </c>
      <c r="U27" s="84">
        <v>73.709999999999994</v>
      </c>
      <c r="V27" s="84">
        <v>0</v>
      </c>
      <c r="W27" s="84">
        <v>0</v>
      </c>
      <c r="X27" s="93">
        <f t="shared" si="10"/>
        <v>0</v>
      </c>
      <c r="Y27" s="94">
        <f t="shared" si="11"/>
        <v>73.709999999999994</v>
      </c>
      <c r="Z27" s="90">
        <v>0</v>
      </c>
      <c r="AA27" s="84">
        <v>0</v>
      </c>
      <c r="AB27" s="84">
        <v>0</v>
      </c>
      <c r="AC27" s="84">
        <v>72.03</v>
      </c>
      <c r="AD27" s="95">
        <f t="shared" si="12"/>
        <v>0</v>
      </c>
      <c r="AE27" s="52">
        <f t="shared" si="13"/>
        <v>72.03</v>
      </c>
      <c r="AF27" s="117">
        <v>0.16645241935483901</v>
      </c>
      <c r="AG27" s="116">
        <v>0.40281303763440901</v>
      </c>
      <c r="AH27" s="54">
        <f t="shared" si="6"/>
        <v>8.9500079753663897</v>
      </c>
      <c r="AI27" s="63">
        <f t="shared" si="7"/>
        <v>6.9358779861307482</v>
      </c>
      <c r="AJ27" s="64">
        <v>130.60495180437513</v>
      </c>
      <c r="AK27" s="61">
        <v>93.402851743168213</v>
      </c>
      <c r="AL27" s="127">
        <v>95.968587800903649</v>
      </c>
      <c r="AM27" s="61">
        <v>147.34845723306663</v>
      </c>
      <c r="AS27" s="120"/>
      <c r="BA27" s="42"/>
      <c r="BB27" s="42"/>
    </row>
    <row r="28" spans="1:54" ht="15.75" x14ac:dyDescent="0.25">
      <c r="A28" s="25">
        <v>20</v>
      </c>
      <c r="B28" s="69">
        <v>66.740000000000009</v>
      </c>
      <c r="C28" s="51">
        <f t="shared" si="0"/>
        <v>19.726765193268463</v>
      </c>
      <c r="D28" s="52">
        <f t="shared" si="1"/>
        <v>72.280215817953874</v>
      </c>
      <c r="E28" s="59">
        <f t="shared" si="2"/>
        <v>-25.266981011222327</v>
      </c>
      <c r="F28" s="68">
        <v>233.69</v>
      </c>
      <c r="G28" s="52">
        <f t="shared" si="3"/>
        <v>127.90286754045205</v>
      </c>
      <c r="H28" s="52">
        <f t="shared" si="4"/>
        <v>96.746671095611376</v>
      </c>
      <c r="I28" s="53">
        <f t="shared" si="5"/>
        <v>9.0404613639365703</v>
      </c>
      <c r="J28" s="58">
        <v>0</v>
      </c>
      <c r="K28" s="81">
        <v>32.520000000000003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32.520000000000003</v>
      </c>
      <c r="R28" s="90">
        <v>0</v>
      </c>
      <c r="S28" s="84">
        <v>0</v>
      </c>
      <c r="T28" s="84">
        <v>0</v>
      </c>
      <c r="U28" s="84">
        <v>73.27</v>
      </c>
      <c r="V28" s="84">
        <v>0</v>
      </c>
      <c r="W28" s="84">
        <v>0</v>
      </c>
      <c r="X28" s="93">
        <f t="shared" si="10"/>
        <v>0</v>
      </c>
      <c r="Y28" s="94">
        <f t="shared" si="11"/>
        <v>73.27</v>
      </c>
      <c r="Z28" s="90">
        <v>0</v>
      </c>
      <c r="AA28" s="84">
        <v>0</v>
      </c>
      <c r="AB28" s="84">
        <v>0</v>
      </c>
      <c r="AC28" s="84">
        <v>72.5</v>
      </c>
      <c r="AD28" s="95">
        <f t="shared" si="12"/>
        <v>0</v>
      </c>
      <c r="AE28" s="52">
        <f t="shared" si="13"/>
        <v>72.5</v>
      </c>
      <c r="AF28" s="117">
        <v>0.16645241935483901</v>
      </c>
      <c r="AG28" s="116">
        <v>0.40281303763440901</v>
      </c>
      <c r="AH28" s="54">
        <f t="shared" si="6"/>
        <v>8.8740089445817318</v>
      </c>
      <c r="AI28" s="63">
        <f t="shared" si="7"/>
        <v>6.8502059511432662</v>
      </c>
      <c r="AJ28" s="64">
        <v>127.90286754045205</v>
      </c>
      <c r="AK28" s="61">
        <v>92.226765193268463</v>
      </c>
      <c r="AL28" s="127">
        <v>96.746671095611376</v>
      </c>
      <c r="AM28" s="61">
        <v>145.55021581795387</v>
      </c>
      <c r="AS28" s="120"/>
      <c r="BA28" s="42"/>
      <c r="BB28" s="42"/>
    </row>
    <row r="29" spans="1:54" ht="15.75" x14ac:dyDescent="0.25">
      <c r="A29" s="25">
        <v>21</v>
      </c>
      <c r="B29" s="69">
        <v>61.86</v>
      </c>
      <c r="C29" s="51">
        <f t="shared" si="0"/>
        <v>15.454319359077331</v>
      </c>
      <c r="D29" s="52">
        <f t="shared" si="1"/>
        <v>71.908125690693751</v>
      </c>
      <c r="E29" s="59">
        <f t="shared" si="2"/>
        <v>-25.502445049771076</v>
      </c>
      <c r="F29" s="68">
        <v>227.39</v>
      </c>
      <c r="G29" s="52">
        <f t="shared" si="3"/>
        <v>122.74779528720555</v>
      </c>
      <c r="H29" s="52">
        <f t="shared" si="4"/>
        <v>95.841140184308841</v>
      </c>
      <c r="I29" s="53">
        <f t="shared" si="5"/>
        <v>8.8010645284855951</v>
      </c>
      <c r="J29" s="58">
        <v>0</v>
      </c>
      <c r="K29" s="81">
        <v>32.590000000000003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32.590000000000003</v>
      </c>
      <c r="R29" s="90">
        <v>0</v>
      </c>
      <c r="S29" s="84">
        <v>0</v>
      </c>
      <c r="T29" s="84">
        <v>0</v>
      </c>
      <c r="U29" s="84">
        <v>73.510000000000005</v>
      </c>
      <c r="V29" s="84">
        <v>0</v>
      </c>
      <c r="W29" s="84">
        <v>0</v>
      </c>
      <c r="X29" s="93">
        <f t="shared" si="10"/>
        <v>0</v>
      </c>
      <c r="Y29" s="94">
        <f t="shared" si="11"/>
        <v>73.510000000000005</v>
      </c>
      <c r="Z29" s="90">
        <v>0</v>
      </c>
      <c r="AA29" s="84">
        <v>0</v>
      </c>
      <c r="AB29" s="84">
        <v>0</v>
      </c>
      <c r="AC29" s="84">
        <v>71.16</v>
      </c>
      <c r="AD29" s="95">
        <f t="shared" si="12"/>
        <v>0</v>
      </c>
      <c r="AE29" s="52">
        <f t="shared" si="13"/>
        <v>71.16</v>
      </c>
      <c r="AF29" s="117">
        <v>0.16645241935483901</v>
      </c>
      <c r="AG29" s="116">
        <v>0.40281303763440901</v>
      </c>
      <c r="AH29" s="54">
        <f t="shared" si="6"/>
        <v>8.6346121091307566</v>
      </c>
      <c r="AI29" s="63">
        <f t="shared" si="7"/>
        <v>6.684741912594518</v>
      </c>
      <c r="AJ29" s="64">
        <v>122.74779528720555</v>
      </c>
      <c r="AK29" s="61">
        <v>86.614319359077328</v>
      </c>
      <c r="AL29" s="127">
        <v>95.841140184308841</v>
      </c>
      <c r="AM29" s="61">
        <v>145.41812569069376</v>
      </c>
      <c r="AS29" s="120"/>
      <c r="BA29" s="42"/>
      <c r="BB29" s="42"/>
    </row>
    <row r="30" spans="1:54" ht="15.75" x14ac:dyDescent="0.25">
      <c r="A30" s="25">
        <v>22</v>
      </c>
      <c r="B30" s="69">
        <v>50.150000000000006</v>
      </c>
      <c r="C30" s="51">
        <f t="shared" si="0"/>
        <v>7.0124154395010834</v>
      </c>
      <c r="D30" s="52">
        <f t="shared" si="1"/>
        <v>68.992757178450375</v>
      </c>
      <c r="E30" s="59">
        <f t="shared" si="2"/>
        <v>-25.855172617951482</v>
      </c>
      <c r="F30" s="68">
        <v>220.18</v>
      </c>
      <c r="G30" s="52">
        <f t="shared" si="3"/>
        <v>118.14035261611733</v>
      </c>
      <c r="H30" s="52">
        <f t="shared" si="4"/>
        <v>93.512559011357936</v>
      </c>
      <c r="I30" s="53">
        <f t="shared" si="5"/>
        <v>8.5270883725247568</v>
      </c>
      <c r="J30" s="58">
        <v>0</v>
      </c>
      <c r="K30" s="81">
        <v>32.630000000000003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32.630000000000003</v>
      </c>
      <c r="R30" s="90">
        <v>0</v>
      </c>
      <c r="S30" s="84">
        <v>0</v>
      </c>
      <c r="T30" s="84">
        <v>0</v>
      </c>
      <c r="U30" s="84">
        <v>72.930000000000007</v>
      </c>
      <c r="V30" s="84">
        <v>0</v>
      </c>
      <c r="W30" s="84">
        <v>0</v>
      </c>
      <c r="X30" s="93">
        <f t="shared" si="10"/>
        <v>0</v>
      </c>
      <c r="Y30" s="94">
        <f t="shared" si="11"/>
        <v>72.930000000000007</v>
      </c>
      <c r="Z30" s="90">
        <v>0</v>
      </c>
      <c r="AA30" s="84">
        <v>0</v>
      </c>
      <c r="AB30" s="84">
        <v>0</v>
      </c>
      <c r="AC30" s="84">
        <v>72.239999999999995</v>
      </c>
      <c r="AD30" s="95">
        <f t="shared" si="12"/>
        <v>0</v>
      </c>
      <c r="AE30" s="52">
        <f t="shared" si="13"/>
        <v>72.239999999999995</v>
      </c>
      <c r="AF30" s="117">
        <v>0.16645241935483901</v>
      </c>
      <c r="AG30" s="116">
        <v>0.40281303763440901</v>
      </c>
      <c r="AH30" s="54">
        <f t="shared" si="6"/>
        <v>8.3606359531699184</v>
      </c>
      <c r="AI30" s="63">
        <f t="shared" si="7"/>
        <v>6.3720143444141115</v>
      </c>
      <c r="AJ30" s="64">
        <v>118.14035261611733</v>
      </c>
      <c r="AK30" s="61">
        <v>79.252415439501078</v>
      </c>
      <c r="AL30" s="127">
        <v>93.512559011357936</v>
      </c>
      <c r="AM30" s="61">
        <v>141.92275717845038</v>
      </c>
      <c r="AS30" s="120"/>
      <c r="BA30" s="42"/>
      <c r="BB30" s="42"/>
    </row>
    <row r="31" spans="1:54" ht="15.75" x14ac:dyDescent="0.25">
      <c r="A31" s="25">
        <v>23</v>
      </c>
      <c r="B31" s="69">
        <v>49.8</v>
      </c>
      <c r="C31" s="51">
        <f t="shared" si="0"/>
        <v>10.240265299984458</v>
      </c>
      <c r="D31" s="52">
        <f t="shared" si="1"/>
        <v>65.691349883339626</v>
      </c>
      <c r="E31" s="59">
        <f t="shared" si="2"/>
        <v>-26.131615183324094</v>
      </c>
      <c r="F31" s="68">
        <v>202.94</v>
      </c>
      <c r="G31" s="52">
        <f t="shared" si="3"/>
        <v>108.67443821473738</v>
      </c>
      <c r="H31" s="52">
        <f t="shared" si="4"/>
        <v>86.393583112865713</v>
      </c>
      <c r="I31" s="53">
        <f t="shared" si="5"/>
        <v>7.8719786723968914</v>
      </c>
      <c r="J31" s="58">
        <v>0</v>
      </c>
      <c r="K31" s="81">
        <v>32.58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32.58</v>
      </c>
      <c r="R31" s="90">
        <v>0</v>
      </c>
      <c r="S31" s="84">
        <v>0</v>
      </c>
      <c r="T31" s="84">
        <v>0</v>
      </c>
      <c r="U31" s="84">
        <v>70.94</v>
      </c>
      <c r="V31" s="84">
        <v>0</v>
      </c>
      <c r="W31" s="84">
        <v>0</v>
      </c>
      <c r="X31" s="93">
        <f t="shared" si="10"/>
        <v>0</v>
      </c>
      <c r="Y31" s="94">
        <f t="shared" si="11"/>
        <v>70.94</v>
      </c>
      <c r="Z31" s="90">
        <v>0</v>
      </c>
      <c r="AA31" s="84">
        <v>0</v>
      </c>
      <c r="AB31" s="84">
        <v>0</v>
      </c>
      <c r="AC31" s="84">
        <v>62.97</v>
      </c>
      <c r="AD31" s="95">
        <f t="shared" si="12"/>
        <v>0</v>
      </c>
      <c r="AE31" s="52">
        <f t="shared" si="13"/>
        <v>62.97</v>
      </c>
      <c r="AF31" s="117">
        <v>0.16645241935483901</v>
      </c>
      <c r="AG31" s="116">
        <v>0.40281303763440901</v>
      </c>
      <c r="AH31" s="54">
        <f t="shared" si="6"/>
        <v>7.7055262530420521</v>
      </c>
      <c r="AI31" s="63">
        <f t="shared" si="7"/>
        <v>6.0455717790414951</v>
      </c>
      <c r="AJ31" s="64">
        <v>108.67443821473738</v>
      </c>
      <c r="AK31" s="61">
        <v>73.210265299984457</v>
      </c>
      <c r="AL31" s="127">
        <v>86.393583112865713</v>
      </c>
      <c r="AM31" s="61">
        <v>136.63134988333962</v>
      </c>
      <c r="AS31" s="120"/>
      <c r="BA31" s="42"/>
      <c r="BB31" s="42"/>
    </row>
    <row r="32" spans="1:54" ht="16.5" thickBot="1" x14ac:dyDescent="0.3">
      <c r="A32" s="26">
        <v>24</v>
      </c>
      <c r="B32" s="70">
        <v>69.699999999999989</v>
      </c>
      <c r="C32" s="55">
        <f t="shared" si="0"/>
        <v>16.680579948634772</v>
      </c>
      <c r="D32" s="52">
        <f t="shared" si="1"/>
        <v>78.629477575008465</v>
      </c>
      <c r="E32" s="59">
        <f t="shared" si="2"/>
        <v>-25.610057523643246</v>
      </c>
      <c r="F32" s="71">
        <v>0</v>
      </c>
      <c r="G32" s="56">
        <f t="shared" si="3"/>
        <v>0</v>
      </c>
      <c r="H32" s="52">
        <f t="shared" si="4"/>
        <v>0</v>
      </c>
      <c r="I32" s="53">
        <f t="shared" si="5"/>
        <v>0</v>
      </c>
      <c r="J32" s="58">
        <v>0</v>
      </c>
      <c r="K32" s="81">
        <v>32.78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32.78</v>
      </c>
      <c r="R32" s="90">
        <v>0</v>
      </c>
      <c r="S32" s="84">
        <v>0</v>
      </c>
      <c r="T32" s="84">
        <v>0</v>
      </c>
      <c r="U32" s="84">
        <v>70.92</v>
      </c>
      <c r="V32" s="84">
        <v>0</v>
      </c>
      <c r="W32" s="84">
        <v>0</v>
      </c>
      <c r="X32" s="93">
        <f t="shared" si="10"/>
        <v>0</v>
      </c>
      <c r="Y32" s="94">
        <f t="shared" si="11"/>
        <v>70.92</v>
      </c>
      <c r="Z32" s="91">
        <v>0</v>
      </c>
      <c r="AA32" s="92">
        <v>0</v>
      </c>
      <c r="AB32" s="92">
        <v>0</v>
      </c>
      <c r="AC32" s="92">
        <v>62.86</v>
      </c>
      <c r="AD32" s="95">
        <f t="shared" si="12"/>
        <v>0</v>
      </c>
      <c r="AE32" s="52">
        <f t="shared" si="13"/>
        <v>62.86</v>
      </c>
      <c r="AF32" s="117">
        <v>0</v>
      </c>
      <c r="AG32" s="116">
        <v>0.56926545698924724</v>
      </c>
      <c r="AH32" s="54">
        <f t="shared" si="6"/>
        <v>0</v>
      </c>
      <c r="AI32" s="63">
        <f t="shared" si="7"/>
        <v>6.6006770193675095</v>
      </c>
      <c r="AJ32" s="65">
        <v>0</v>
      </c>
      <c r="AK32" s="62">
        <v>79.540579948634772</v>
      </c>
      <c r="AL32" s="128">
        <v>0</v>
      </c>
      <c r="AM32" s="62">
        <v>149.54947757500847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88.69</v>
      </c>
      <c r="C33" s="40">
        <f t="shared" ref="C33:AE33" si="14">MAX(C9:C32)</f>
        <v>36.226403108283144</v>
      </c>
      <c r="D33" s="40">
        <f t="shared" si="14"/>
        <v>100.89211348057783</v>
      </c>
      <c r="E33" s="40">
        <f t="shared" si="14"/>
        <v>-25.266981011222327</v>
      </c>
      <c r="F33" s="40">
        <f t="shared" si="14"/>
        <v>235.69</v>
      </c>
      <c r="G33" s="40">
        <f t="shared" si="14"/>
        <v>130.60495180437513</v>
      </c>
      <c r="H33" s="40">
        <f t="shared" si="14"/>
        <v>96.746671095611376</v>
      </c>
      <c r="I33" s="40">
        <f t="shared" si="14"/>
        <v>9.1164603947212282</v>
      </c>
      <c r="J33" s="40">
        <f t="shared" si="14"/>
        <v>0</v>
      </c>
      <c r="K33" s="40">
        <f t="shared" si="14"/>
        <v>32.869999999999997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32.869999999999997</v>
      </c>
      <c r="R33" s="40">
        <f t="shared" si="14"/>
        <v>29.36</v>
      </c>
      <c r="S33" s="40">
        <f t="shared" si="14"/>
        <v>0</v>
      </c>
      <c r="T33" s="40">
        <f t="shared" si="14"/>
        <v>0</v>
      </c>
      <c r="U33" s="40">
        <f t="shared" si="14"/>
        <v>73.94</v>
      </c>
      <c r="V33" s="40">
        <f t="shared" si="14"/>
        <v>0</v>
      </c>
      <c r="W33" s="40">
        <f t="shared" si="14"/>
        <v>0</v>
      </c>
      <c r="X33" s="40">
        <f t="shared" si="14"/>
        <v>29.36</v>
      </c>
      <c r="Y33" s="40">
        <f t="shared" si="14"/>
        <v>73.94</v>
      </c>
      <c r="Z33" s="40"/>
      <c r="AA33" s="40"/>
      <c r="AB33" s="40"/>
      <c r="AC33" s="40"/>
      <c r="AD33" s="40">
        <f t="shared" si="14"/>
        <v>15.1</v>
      </c>
      <c r="AE33" s="40">
        <f t="shared" si="14"/>
        <v>74.52</v>
      </c>
      <c r="AF33" s="40">
        <f t="shared" ref="AF33:AM33" si="15">MAX(AF9:AF32)</f>
        <v>0.16645241935483901</v>
      </c>
      <c r="AG33" s="40">
        <f t="shared" si="15"/>
        <v>0.56926545698924724</v>
      </c>
      <c r="AH33" s="40">
        <f t="shared" si="15"/>
        <v>8.9500079753663897</v>
      </c>
      <c r="AI33" s="40">
        <f t="shared" si="15"/>
        <v>6.9358779861307482</v>
      </c>
      <c r="AJ33" s="40">
        <f t="shared" si="15"/>
        <v>130.60495180437513</v>
      </c>
      <c r="AK33" s="40">
        <f t="shared" si="15"/>
        <v>93.402851743168213</v>
      </c>
      <c r="AL33" s="40">
        <f t="shared" si="15"/>
        <v>96.746671095611376</v>
      </c>
      <c r="AM33" s="129">
        <f t="shared" si="15"/>
        <v>149.54947757500847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61.646734693877562</v>
      </c>
      <c r="C34" s="41">
        <f t="shared" ref="C34:AE34" si="16">AVERAGE(C9:C33,C9:C32)</f>
        <v>15.845953157636909</v>
      </c>
      <c r="D34" s="41">
        <f t="shared" si="16"/>
        <v>72.436446092227371</v>
      </c>
      <c r="E34" s="41">
        <f t="shared" si="16"/>
        <v>-26.162980156443094</v>
      </c>
      <c r="F34" s="41">
        <f t="shared" si="16"/>
        <v>177.99489795918367</v>
      </c>
      <c r="G34" s="41">
        <f t="shared" si="16"/>
        <v>99.960322093350882</v>
      </c>
      <c r="H34" s="41">
        <f t="shared" si="16"/>
        <v>70.805674704811423</v>
      </c>
      <c r="I34" s="41">
        <f t="shared" si="16"/>
        <v>7.2447804119337667</v>
      </c>
      <c r="J34" s="41">
        <f t="shared" si="16"/>
        <v>0</v>
      </c>
      <c r="K34" s="41">
        <f t="shared" si="16"/>
        <v>32.668367346938773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32.668367346938773</v>
      </c>
      <c r="R34" s="41">
        <f t="shared" si="16"/>
        <v>6.6926530612244894</v>
      </c>
      <c r="S34" s="41">
        <f t="shared" si="16"/>
        <v>0</v>
      </c>
      <c r="T34" s="41">
        <f t="shared" si="16"/>
        <v>0</v>
      </c>
      <c r="U34" s="41">
        <f t="shared" si="16"/>
        <v>61.020408163265337</v>
      </c>
      <c r="V34" s="41">
        <f t="shared" si="16"/>
        <v>0</v>
      </c>
      <c r="W34" s="41">
        <f t="shared" si="16"/>
        <v>0</v>
      </c>
      <c r="X34" s="41">
        <f t="shared" si="16"/>
        <v>6.6926530612244894</v>
      </c>
      <c r="Y34" s="41">
        <f t="shared" si="16"/>
        <v>61.020408163265337</v>
      </c>
      <c r="Z34" s="41">
        <f>AVERAGE(Z9:Z33,Z9:Z32)</f>
        <v>2.5708333333333333</v>
      </c>
      <c r="AA34" s="41">
        <f>AVERAGE(AA9:AA33,AA9:AA32)</f>
        <v>0</v>
      </c>
      <c r="AB34" s="41">
        <f>AVERAGE(AB9:AB33,AB9:AB32)</f>
        <v>0</v>
      </c>
      <c r="AC34" s="41">
        <f t="shared" si="16"/>
        <v>62.768333333333352</v>
      </c>
      <c r="AD34" s="41">
        <f t="shared" si="16"/>
        <v>2.8265306122448974</v>
      </c>
      <c r="AE34" s="41">
        <f t="shared" si="16"/>
        <v>63.008163265306131</v>
      </c>
      <c r="AF34" s="41">
        <f t="shared" ref="AF34:AM34" si="17">AVERAGE(AF9:AF33,AF9:AF32)</f>
        <v>0.15965844305464161</v>
      </c>
      <c r="AG34" s="41">
        <f t="shared" si="17"/>
        <v>0.4130040020847055</v>
      </c>
      <c r="AH34" s="41">
        <f t="shared" si="17"/>
        <v>7.085121968879128</v>
      </c>
      <c r="AI34" s="41">
        <f t="shared" si="17"/>
        <v>6.0903857282955176</v>
      </c>
      <c r="AJ34" s="41">
        <f t="shared" si="17"/>
        <v>102.47868944028967</v>
      </c>
      <c r="AK34" s="41">
        <f t="shared" si="17"/>
        <v>78.500166395083539</v>
      </c>
      <c r="AL34" s="41">
        <f t="shared" si="17"/>
        <v>76.899144092566544</v>
      </c>
      <c r="AM34" s="130">
        <f t="shared" si="17"/>
        <v>132.94088209415455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3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92</v>
      </c>
      <c r="B37" s="141"/>
      <c r="C37" s="141"/>
      <c r="D37" s="140" t="s">
        <v>99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v>785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v>157.08000000000001</v>
      </c>
      <c r="Z38" s="211"/>
      <c r="AA38" s="8" t="s">
        <v>21</v>
      </c>
      <c r="AB38" s="5" t="s">
        <v>23</v>
      </c>
      <c r="AC38" s="30"/>
      <c r="AD38" s="212">
        <v>1490.5</v>
      </c>
      <c r="AE38" s="211"/>
      <c r="AF38" s="7" t="s">
        <v>21</v>
      </c>
      <c r="AG38" s="5" t="s">
        <v>24</v>
      </c>
      <c r="AH38" s="6"/>
      <c r="AI38" s="212">
        <v>0</v>
      </c>
      <c r="AJ38" s="211"/>
      <c r="AK38" s="99" t="s">
        <v>21</v>
      </c>
      <c r="AL38" s="98" t="s">
        <v>24</v>
      </c>
      <c r="AM38" s="211">
        <v>56.825499999999998</v>
      </c>
      <c r="AN38" s="213"/>
      <c r="AO38" s="8" t="s">
        <v>21</v>
      </c>
      <c r="AP38" s="5" t="s">
        <v>24</v>
      </c>
      <c r="AQ38" s="211">
        <v>1502</v>
      </c>
      <c r="AR38" s="211"/>
      <c r="AS38" s="109" t="s">
        <v>21</v>
      </c>
    </row>
    <row r="39" spans="1:45" ht="15.75" thickBot="1" x14ac:dyDescent="0.3">
      <c r="A39" s="9" t="s">
        <v>22</v>
      </c>
      <c r="B39" s="10">
        <v>4378.46</v>
      </c>
      <c r="C39" s="11" t="s">
        <v>21</v>
      </c>
      <c r="D39" s="9" t="s">
        <v>71</v>
      </c>
      <c r="E39" s="10">
        <v>1449</v>
      </c>
      <c r="F39" s="12" t="s">
        <v>21</v>
      </c>
      <c r="G39" s="97"/>
      <c r="H39" s="100" t="s">
        <v>25</v>
      </c>
      <c r="I39" s="101"/>
      <c r="J39" s="102">
        <v>32.869999999999997</v>
      </c>
      <c r="K39" s="103" t="s">
        <v>62</v>
      </c>
      <c r="L39" s="104">
        <v>0.25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29.36</v>
      </c>
      <c r="Z39" s="101" t="s">
        <v>62</v>
      </c>
      <c r="AA39" s="107">
        <v>0.58333333333333337</v>
      </c>
      <c r="AB39" s="105" t="s">
        <v>25</v>
      </c>
      <c r="AC39" s="108"/>
      <c r="AD39" s="102">
        <v>76.59</v>
      </c>
      <c r="AE39" s="103" t="s">
        <v>75</v>
      </c>
      <c r="AF39" s="107">
        <v>0.7402777777777777</v>
      </c>
      <c r="AG39" s="105" t="s">
        <v>25</v>
      </c>
      <c r="AH39" s="101"/>
      <c r="AI39" s="102">
        <v>0</v>
      </c>
      <c r="AJ39" s="101" t="s">
        <v>75</v>
      </c>
      <c r="AK39" s="106">
        <v>255.04166666668601</v>
      </c>
      <c r="AL39" s="100" t="s">
        <v>25</v>
      </c>
      <c r="AM39" s="101">
        <v>15.1</v>
      </c>
      <c r="AN39" s="102" t="s">
        <v>75</v>
      </c>
      <c r="AO39" s="110">
        <v>0.5</v>
      </c>
      <c r="AP39" s="105" t="s">
        <v>25</v>
      </c>
      <c r="AQ39" s="101">
        <v>74.52</v>
      </c>
      <c r="AR39" s="103" t="s">
        <v>75</v>
      </c>
      <c r="AS39" s="106">
        <v>0.54166666666666663</v>
      </c>
    </row>
    <row r="40" spans="1:45" ht="16.5" thickTop="1" thickBot="1" x14ac:dyDescent="0.3">
      <c r="AM40" s="131"/>
    </row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483.78000000000003</v>
      </c>
      <c r="F42" s="44" t="s">
        <v>69</v>
      </c>
      <c r="G42" s="47">
        <v>0.79166666666666663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/>
      <c r="F43" s="78"/>
      <c r="G43" s="79">
        <v>73.709999999999994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v>72.03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251.66999999999996</v>
      </c>
      <c r="F45" s="83" t="s">
        <v>72</v>
      </c>
      <c r="G45" s="48">
        <v>0.79166666666666663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232.11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 SEP 23 </vt:lpstr>
      <vt:lpstr>'13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 Dispatching</cp:lastModifiedBy>
  <cp:lastPrinted>2022-10-11T09:04:59Z</cp:lastPrinted>
  <dcterms:created xsi:type="dcterms:W3CDTF">2019-01-02T10:31:15Z</dcterms:created>
  <dcterms:modified xsi:type="dcterms:W3CDTF">2023-09-14T06:28:54Z</dcterms:modified>
</cp:coreProperties>
</file>