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B604298E-E9E0-4044-9FD5-DA99A63594D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5 SEP 23 " sheetId="3" r:id="rId1"/>
  </sheets>
  <definedNames>
    <definedName name="_xlnm.Print_Area" localSheetId="0">'15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Z34" i="3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<sst xmlns="http://schemas.openxmlformats.org/spreadsheetml/2006/main" count="138" uniqueCount="106">
  <si>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</si>
  <si>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</si>
  <si>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</si>
  <si>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</si>
  <si>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</si>
  <si>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</si>
  <si>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</si>
  <si>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</si>
  <si>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</si>
  <si>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</si>
  <si>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</si>
  <si>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</si>
  <si>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</si>
  <si>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</si>
  <si>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</si>
  <si>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</si>
  <si>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</si>
  <si>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</si>
  <si>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</si>
  <si>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</si>
  <si>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</si>
  <si>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</si>
  <si>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</si>
  <si>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</si>
  <si>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</si>
  <si>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</si>
  <si>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</si>
  <si>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</si>
  <si>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</si>
  <si>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</si>
  <si>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</si>
  <si>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</si>
  <si>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</si>
  <si>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</si>
  <si>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</si>
  <si>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</si>
  <si>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</si>
  <si>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</si>
  <si>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</si>
  <si>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</si>
  <si>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</si>
  <si>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</si>
  <si>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</si>
  <si>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</si>
  <si>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</si>
  <si>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</si>
  <si>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</si>
  <si>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</si>
  <si>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</si>
  <si>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</si>
  <si>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</si>
  <si>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</si>
  <si>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</si>
  <si>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</si>
  <si>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</si>
  <si>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</si>
  <si>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</si>
  <si>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</si>
  <si>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</si>
  <si>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</si>
  <si>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</si>
  <si>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</si>
  <si>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</si>
  <si>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</si>
  <si>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</si>
  <si>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</si>
  <si>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</si>
  <si>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</si>
  <si>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</si>
  <si>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</si>
  <si>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</si>
  <si>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</si>
  <si>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</si>
  <si>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</si>
  <si>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</si>
  <si>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</si>
  <si>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</si>
  <si>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</si>
  <si>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</si>
  <si>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</si>
  <si>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</si>
  <si>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</si>
  <si>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</si>
  <si>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</si>
  <si>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</si>
  <si>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</si>
  <si>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</si>
  <si>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</si>
  <si>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</si>
  <si>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</si>
  <si>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</si>
  <si>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</si>
  <si>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</si>
  <si>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</si>
  <si>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</si>
  <si>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</si>
  <si>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</si>
  <si>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</si>
  <si>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</si>
  <si>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</si>
  <si>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</si>
  <si>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</si>
  <si>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</si>
  <si>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MONTCHO</t>
  </si>
  <si>
    <t>TETE et DOSSA</t>
  </si>
  <si>
    <t>DOSSA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</si>
</sst>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7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2" fontId="0" fillId="0" borderId="22" xfId="0" applyNumberFormat="1" applyBorder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2" fontId="24" fillId="0" borderId="9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'15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'!$B$9:$B$32</c:f>
              <c:numCache>
                <c:formatCode>General</c:formatCode>
                <c:ptCount val="24"/>
                <c:pt idx="0">
                  <c:v>46.989999999999995</c:v>
                </c:pt>
                <c:pt idx="1">
                  <c:v>55.82</c:v>
                </c:pt>
                <c:pt idx="2">
                  <c:v>54.23</c:v>
                </c:pt>
                <c:pt idx="3">
                  <c:v>36.44</c:v>
                </c:pt>
                <c:pt idx="4">
                  <c:v>30.19</c:v>
                </c:pt>
                <c:pt idx="5">
                  <c:v>41.92</c:v>
                </c:pt>
                <c:pt idx="6">
                  <c:v>55.51</c:v>
                </c:pt>
                <c:pt idx="7">
                  <c:v>76.739999999999995</c:v>
                </c:pt>
                <c:pt idx="8">
                  <c:v>71.22999999999999</c:v>
                </c:pt>
                <c:pt idx="9">
                  <c:v>86.84</c:v>
                </c:pt>
                <c:pt idx="10">
                  <c:v>77.33</c:v>
                </c:pt>
                <c:pt idx="11">
                  <c:v>72.67</c:v>
                </c:pt>
                <c:pt idx="12">
                  <c:v>62.77</c:v>
                </c:pt>
                <c:pt idx="13">
                  <c:v>58.370000000000005</c:v>
                </c:pt>
                <c:pt idx="14">
                  <c:v>77.91</c:v>
                </c:pt>
                <c:pt idx="15">
                  <c:v>78.3</c:v>
                </c:pt>
                <c:pt idx="16">
                  <c:v>66.5</c:v>
                </c:pt>
                <c:pt idx="17">
                  <c:v>69.77</c:v>
                </c:pt>
                <c:pt idx="18">
                  <c:v>79.25</c:v>
                </c:pt>
                <c:pt idx="19">
                  <c:v>79.5</c:v>
                </c:pt>
                <c:pt idx="20">
                  <c:v>71.41</c:v>
                </c:pt>
                <c:pt idx="21">
                  <c:v>61.679999999999993</c:v>
                </c:pt>
                <c:pt idx="22">
                  <c:v>53.17</c:v>
                </c:pt>
                <c:pt idx="23">
                  <c:v>53.739999999999995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'15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'!$C$9:$C$32</c:f>
              <c:numCache>
                <c:formatCode>General</c:formatCode>
                <c:ptCount val="24"/>
                <c:pt idx="0">
                  <c:v>5.0849395393094596</c:v>
                </c:pt>
                <c:pt idx="1">
                  <c:v>1.6430483807165359</c:v>
                </c:pt>
                <c:pt idx="2">
                  <c:v>-4.5217881369508603</c:v>
                </c:pt>
                <c:pt idx="3">
                  <c:v>-2.0673677847675833</c:v>
                </c:pt>
                <c:pt idx="4">
                  <c:v>1.0717034768626945</c:v>
                </c:pt>
                <c:pt idx="5">
                  <c:v>11.159108082683012</c:v>
                </c:pt>
                <c:pt idx="6">
                  <c:v>17.250605877358943</c:v>
                </c:pt>
                <c:pt idx="7">
                  <c:v>27.840703658819621</c:v>
                </c:pt>
                <c:pt idx="8">
                  <c:v>13.699898176538966</c:v>
                </c:pt>
                <c:pt idx="9">
                  <c:v>25.102557641000914</c:v>
                </c:pt>
                <c:pt idx="10">
                  <c:v>13.593094804777792</c:v>
                </c:pt>
                <c:pt idx="11">
                  <c:v>3.3315254940683587</c:v>
                </c:pt>
                <c:pt idx="12">
                  <c:v>-0.88633671685674642</c:v>
                </c:pt>
                <c:pt idx="13">
                  <c:v>6.7290457198393767</c:v>
                </c:pt>
                <c:pt idx="14">
                  <c:v>11.777792668851461</c:v>
                </c:pt>
                <c:pt idx="15">
                  <c:v>7.5113606519649636</c:v>
                </c:pt>
                <c:pt idx="16">
                  <c:v>-2.4837064285992057</c:v>
                </c:pt>
                <c:pt idx="17">
                  <c:v>4.8825450038166025</c:v>
                </c:pt>
                <c:pt idx="18">
                  <c:v>15.830196792990719</c:v>
                </c:pt>
                <c:pt idx="19">
                  <c:v>9.6747352450655768</c:v>
                </c:pt>
                <c:pt idx="20">
                  <c:v>5.2620995927410519</c:v>
                </c:pt>
                <c:pt idx="21">
                  <c:v>2.1075000417385752</c:v>
                </c:pt>
                <c:pt idx="22" formatCode="0.00">
                  <c:v>-1.8739233383849694</c:v>
                </c:pt>
                <c:pt idx="23">
                  <c:v>5.3853660310326745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'15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'!$D$9:$D$32</c:f>
              <c:numCache>
                <c:formatCode>0.00</c:formatCode>
                <c:ptCount val="24"/>
                <c:pt idx="0">
                  <c:v>68.385279822794161</c:v>
                </c:pt>
                <c:pt idx="1">
                  <c:v>80.75519062986595</c:v>
                </c:pt>
                <c:pt idx="2">
                  <c:v>85.472771350624328</c:v>
                </c:pt>
                <c:pt idx="3">
                  <c:v>65.282617606242098</c:v>
                </c:pt>
                <c:pt idx="4">
                  <c:v>56.042794734690581</c:v>
                </c:pt>
                <c:pt idx="5">
                  <c:v>57.613442405478516</c:v>
                </c:pt>
                <c:pt idx="6">
                  <c:v>64.810610450506488</c:v>
                </c:pt>
                <c:pt idx="7">
                  <c:v>74.686430894201848</c:v>
                </c:pt>
                <c:pt idx="8">
                  <c:v>82.925639449680659</c:v>
                </c:pt>
                <c:pt idx="9">
                  <c:v>86.706734139889576</c:v>
                </c:pt>
                <c:pt idx="10">
                  <c:v>88.946972855873355</c:v>
                </c:pt>
                <c:pt idx="11">
                  <c:v>93.906718558082702</c:v>
                </c:pt>
                <c:pt idx="12">
                  <c:v>88.481227962119078</c:v>
                </c:pt>
                <c:pt idx="13">
                  <c:v>77.020103070855953</c:v>
                </c:pt>
                <c:pt idx="14">
                  <c:v>91.504506486782333</c:v>
                </c:pt>
                <c:pt idx="15">
                  <c:v>95.681626864489246</c:v>
                </c:pt>
                <c:pt idx="16">
                  <c:v>94.135698014560518</c:v>
                </c:pt>
                <c:pt idx="17">
                  <c:v>90.021499463767896</c:v>
                </c:pt>
                <c:pt idx="18">
                  <c:v>88.359029218486029</c:v>
                </c:pt>
                <c:pt idx="19">
                  <c:v>94.761526369249822</c:v>
                </c:pt>
                <c:pt idx="20">
                  <c:v>91.11346669692459</c:v>
                </c:pt>
                <c:pt idx="21">
                  <c:v>84.932639221854529</c:v>
                </c:pt>
                <c:pt idx="22">
                  <c:v>80.774031632830457</c:v>
                </c:pt>
                <c:pt idx="23">
                  <c:v>74.303956108757916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'15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'!$E$9:$E$32</c:f>
              <c:numCache>
                <c:formatCode>0.00</c:formatCode>
                <c:ptCount val="24"/>
                <c:pt idx="0">
                  <c:v>-26.480219362103625</c:v>
                </c:pt>
                <c:pt idx="1">
                  <c:v>-26.578239010582514</c:v>
                </c:pt>
                <c:pt idx="2">
                  <c:v>-26.720983213673478</c:v>
                </c:pt>
                <c:pt idx="3">
                  <c:v>-26.775249821474532</c:v>
                </c:pt>
                <c:pt idx="4">
                  <c:v>-26.924498211553278</c:v>
                </c:pt>
                <c:pt idx="5">
                  <c:v>-26.852550488161519</c:v>
                </c:pt>
                <c:pt idx="6">
                  <c:v>-26.55121632786544</c:v>
                </c:pt>
                <c:pt idx="7">
                  <c:v>-25.787134553021467</c:v>
                </c:pt>
                <c:pt idx="8">
                  <c:v>-25.395537626219642</c:v>
                </c:pt>
                <c:pt idx="9">
                  <c:v>-24.969291780890515</c:v>
                </c:pt>
                <c:pt idx="10">
                  <c:v>-25.210067660651148</c:v>
                </c:pt>
                <c:pt idx="11">
                  <c:v>-24.56824405215108</c:v>
                </c:pt>
                <c:pt idx="12">
                  <c:v>-24.824891245262343</c:v>
                </c:pt>
                <c:pt idx="13">
                  <c:v>-25.379148790695332</c:v>
                </c:pt>
                <c:pt idx="14">
                  <c:v>-25.372299155633804</c:v>
                </c:pt>
                <c:pt idx="15">
                  <c:v>-24.89298751645422</c:v>
                </c:pt>
                <c:pt idx="16">
                  <c:v>-25.151991585961291</c:v>
                </c:pt>
                <c:pt idx="17">
                  <c:v>-25.134044467584467</c:v>
                </c:pt>
                <c:pt idx="18">
                  <c:v>-24.939226011476769</c:v>
                </c:pt>
                <c:pt idx="19">
                  <c:v>-24.936261614315434</c:v>
                </c:pt>
                <c:pt idx="20">
                  <c:v>-24.965566289665631</c:v>
                </c:pt>
                <c:pt idx="21">
                  <c:v>-25.360139263593133</c:v>
                </c:pt>
                <c:pt idx="22">
                  <c:v>-25.730108294445486</c:v>
                </c:pt>
                <c:pt idx="23">
                  <c:v>-25.949322139790596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'15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'!$Q$9:$Q$32</c:f>
              <c:numCache>
                <c:formatCode>0.00</c:formatCode>
                <c:ptCount val="24"/>
                <c:pt idx="0">
                  <c:v>32.79</c:v>
                </c:pt>
                <c:pt idx="1">
                  <c:v>32.75</c:v>
                </c:pt>
                <c:pt idx="2">
                  <c:v>32.79</c:v>
                </c:pt>
                <c:pt idx="3">
                  <c:v>32.76</c:v>
                </c:pt>
                <c:pt idx="4">
                  <c:v>32.72</c:v>
                </c:pt>
                <c:pt idx="5">
                  <c:v>32.72</c:v>
                </c:pt>
                <c:pt idx="6">
                  <c:v>32.840000000000003</c:v>
                </c:pt>
                <c:pt idx="7">
                  <c:v>32.67</c:v>
                </c:pt>
                <c:pt idx="8">
                  <c:v>32.659999999999997</c:v>
                </c:pt>
                <c:pt idx="9">
                  <c:v>32.57</c:v>
                </c:pt>
                <c:pt idx="10">
                  <c:v>32.57</c:v>
                </c:pt>
                <c:pt idx="11">
                  <c:v>32.090000000000003</c:v>
                </c:pt>
                <c:pt idx="12">
                  <c:v>32.03</c:v>
                </c:pt>
                <c:pt idx="13">
                  <c:v>32.75</c:v>
                </c:pt>
                <c:pt idx="14">
                  <c:v>33.049999999999997</c:v>
                </c:pt>
                <c:pt idx="15">
                  <c:v>32.659999999999997</c:v>
                </c:pt>
                <c:pt idx="16">
                  <c:v>32.549999999999997</c:v>
                </c:pt>
                <c:pt idx="17">
                  <c:v>32.659999999999997</c:v>
                </c:pt>
                <c:pt idx="18">
                  <c:v>32.69</c:v>
                </c:pt>
                <c:pt idx="19">
                  <c:v>32.64</c:v>
                </c:pt>
                <c:pt idx="20">
                  <c:v>32.51</c:v>
                </c:pt>
                <c:pt idx="21">
                  <c:v>32.64</c:v>
                </c:pt>
                <c:pt idx="22">
                  <c:v>32.729999999999997</c:v>
                </c:pt>
                <c:pt idx="23">
                  <c:v>32.729999999999997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'15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'!$AE$9:$AE$32</c:f>
              <c:numCache>
                <c:formatCode>0.00</c:formatCode>
                <c:ptCount val="24"/>
                <c:pt idx="0">
                  <c:v>72.41</c:v>
                </c:pt>
                <c:pt idx="1">
                  <c:v>71.91</c:v>
                </c:pt>
                <c:pt idx="2">
                  <c:v>71.040000000000006</c:v>
                </c:pt>
                <c:pt idx="3">
                  <c:v>70.95</c:v>
                </c:pt>
                <c:pt idx="4">
                  <c:v>70.56</c:v>
                </c:pt>
                <c:pt idx="5">
                  <c:v>61.27</c:v>
                </c:pt>
                <c:pt idx="6">
                  <c:v>62.63</c:v>
                </c:pt>
                <c:pt idx="7">
                  <c:v>63.61</c:v>
                </c:pt>
                <c:pt idx="8">
                  <c:v>82.67</c:v>
                </c:pt>
                <c:pt idx="9">
                  <c:v>80.62</c:v>
                </c:pt>
                <c:pt idx="10">
                  <c:v>81.77</c:v>
                </c:pt>
                <c:pt idx="11">
                  <c:v>92.21</c:v>
                </c:pt>
                <c:pt idx="12">
                  <c:v>90.88</c:v>
                </c:pt>
                <c:pt idx="13">
                  <c:v>90.41</c:v>
                </c:pt>
                <c:pt idx="14">
                  <c:v>91.87</c:v>
                </c:pt>
                <c:pt idx="15">
                  <c:v>94.45</c:v>
                </c:pt>
                <c:pt idx="16">
                  <c:v>92.54</c:v>
                </c:pt>
                <c:pt idx="17">
                  <c:v>94.23</c:v>
                </c:pt>
                <c:pt idx="18">
                  <c:v>92.06</c:v>
                </c:pt>
                <c:pt idx="19">
                  <c:v>90.16</c:v>
                </c:pt>
                <c:pt idx="20">
                  <c:v>92.57</c:v>
                </c:pt>
                <c:pt idx="21">
                  <c:v>92.72</c:v>
                </c:pt>
                <c:pt idx="22">
                  <c:v>90.97</c:v>
                </c:pt>
                <c:pt idx="23">
                  <c:v>82.57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'15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'!$AK$9:$AK$32</c:f>
              <c:numCache>
                <c:formatCode>0.00</c:formatCode>
                <c:ptCount val="24"/>
                <c:pt idx="0">
                  <c:v>77.494939539309456</c:v>
                </c:pt>
                <c:pt idx="1">
                  <c:v>73.553048380716533</c:v>
                </c:pt>
                <c:pt idx="2">
                  <c:v>66.518211863049146</c:v>
                </c:pt>
                <c:pt idx="3">
                  <c:v>68.88263221523242</c:v>
                </c:pt>
                <c:pt idx="4">
                  <c:v>71.631703476862697</c:v>
                </c:pt>
                <c:pt idx="5">
                  <c:v>72.429108082683015</c:v>
                </c:pt>
                <c:pt idx="6">
                  <c:v>79.880605877358946</c:v>
                </c:pt>
                <c:pt idx="7">
                  <c:v>91.45070365881962</c:v>
                </c:pt>
                <c:pt idx="8">
                  <c:v>96.369898176538968</c:v>
                </c:pt>
                <c:pt idx="9">
                  <c:v>105.72255764100092</c:v>
                </c:pt>
                <c:pt idx="10">
                  <c:v>95.363094804777788</c:v>
                </c:pt>
                <c:pt idx="11">
                  <c:v>95.541525494068352</c:v>
                </c:pt>
                <c:pt idx="12">
                  <c:v>89.993663283143249</c:v>
                </c:pt>
                <c:pt idx="13">
                  <c:v>97.139045719839373</c:v>
                </c:pt>
                <c:pt idx="14">
                  <c:v>103.64779266885147</c:v>
                </c:pt>
                <c:pt idx="15">
                  <c:v>101.96136065196497</c:v>
                </c:pt>
                <c:pt idx="16">
                  <c:v>90.056293571400801</c:v>
                </c:pt>
                <c:pt idx="17">
                  <c:v>99.112545003816606</c:v>
                </c:pt>
                <c:pt idx="18">
                  <c:v>107.89019679299072</c:v>
                </c:pt>
                <c:pt idx="19">
                  <c:v>99.834735245065573</c:v>
                </c:pt>
                <c:pt idx="20">
                  <c:v>97.832099592741045</c:v>
                </c:pt>
                <c:pt idx="21">
                  <c:v>94.827500041738574</c:v>
                </c:pt>
                <c:pt idx="22">
                  <c:v>89.096076661615029</c:v>
                </c:pt>
                <c:pt idx="23">
                  <c:v>87.955366031032668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'15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'!$AM$9:$AM$32</c:f>
              <c:numCache>
                <c:formatCode>0.00</c:formatCode>
                <c:ptCount val="24"/>
                <c:pt idx="0">
                  <c:v>126.66527982279416</c:v>
                </c:pt>
                <c:pt idx="1">
                  <c:v>125.81519062986595</c:v>
                </c:pt>
                <c:pt idx="2">
                  <c:v>129.28277135062433</c:v>
                </c:pt>
                <c:pt idx="3">
                  <c:v>123.99261760624211</c:v>
                </c:pt>
                <c:pt idx="4">
                  <c:v>114.67279473469058</c:v>
                </c:pt>
                <c:pt idx="5">
                  <c:v>116.37344240547851</c:v>
                </c:pt>
                <c:pt idx="6">
                  <c:v>123.55061045050648</c:v>
                </c:pt>
                <c:pt idx="7">
                  <c:v>132.60643089420185</c:v>
                </c:pt>
                <c:pt idx="8">
                  <c:v>140.93563944968065</c:v>
                </c:pt>
                <c:pt idx="9">
                  <c:v>143.25673413988957</c:v>
                </c:pt>
                <c:pt idx="10">
                  <c:v>145.25697285587336</c:v>
                </c:pt>
                <c:pt idx="11">
                  <c:v>150.69671855808269</c:v>
                </c:pt>
                <c:pt idx="12">
                  <c:v>145.25122796211909</c:v>
                </c:pt>
                <c:pt idx="13">
                  <c:v>143.86010307085596</c:v>
                </c:pt>
                <c:pt idx="14">
                  <c:v>148.00450648678233</c:v>
                </c:pt>
                <c:pt idx="15">
                  <c:v>152.79162686448925</c:v>
                </c:pt>
                <c:pt idx="16">
                  <c:v>151.88569801456052</c:v>
                </c:pt>
                <c:pt idx="17">
                  <c:v>147.2714994637679</c:v>
                </c:pt>
                <c:pt idx="18">
                  <c:v>146.29902921848603</c:v>
                </c:pt>
                <c:pt idx="19">
                  <c:v>152.72152636924983</c:v>
                </c:pt>
                <c:pt idx="20">
                  <c:v>149.19346669692459</c:v>
                </c:pt>
                <c:pt idx="21">
                  <c:v>143.01263922185453</c:v>
                </c:pt>
                <c:pt idx="22">
                  <c:v>139.02403163283046</c:v>
                </c:pt>
                <c:pt idx="23">
                  <c:v>132.55395610875792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'15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'!$F$9:$F$32</c:f>
              <c:numCache>
                <c:formatCode>General</c:formatCode>
                <c:ptCount val="24"/>
                <c:pt idx="0">
                  <c:v>200.33</c:v>
                </c:pt>
                <c:pt idx="1">
                  <c:v>185</c:v>
                </c:pt>
                <c:pt idx="2">
                  <c:v>182</c:v>
                </c:pt>
                <c:pt idx="3">
                  <c:v>180</c:v>
                </c:pt>
                <c:pt idx="4">
                  <c:v>179</c:v>
                </c:pt>
                <c:pt idx="5">
                  <c:v>167.95</c:v>
                </c:pt>
                <c:pt idx="6">
                  <c:v>167.95</c:v>
                </c:pt>
                <c:pt idx="7">
                  <c:v>169.66</c:v>
                </c:pt>
                <c:pt idx="8">
                  <c:v>159.30000000000001</c:v>
                </c:pt>
                <c:pt idx="9">
                  <c:v>166.36</c:v>
                </c:pt>
                <c:pt idx="10">
                  <c:v>179.01</c:v>
                </c:pt>
                <c:pt idx="11">
                  <c:v>186.95</c:v>
                </c:pt>
                <c:pt idx="12">
                  <c:v>162.19999999999999</c:v>
                </c:pt>
                <c:pt idx="13">
                  <c:v>172.36</c:v>
                </c:pt>
                <c:pt idx="14">
                  <c:v>197.69</c:v>
                </c:pt>
                <c:pt idx="15">
                  <c:v>207.84</c:v>
                </c:pt>
                <c:pt idx="16">
                  <c:v>195.83</c:v>
                </c:pt>
                <c:pt idx="17">
                  <c:v>212.46</c:v>
                </c:pt>
                <c:pt idx="18">
                  <c:v>241.14</c:v>
                </c:pt>
                <c:pt idx="19">
                  <c:v>238.74</c:v>
                </c:pt>
                <c:pt idx="20">
                  <c:v>236.45</c:v>
                </c:pt>
                <c:pt idx="21">
                  <c:v>229.91</c:v>
                </c:pt>
                <c:pt idx="22">
                  <c:v>213.14</c:v>
                </c:pt>
                <c:pt idx="23">
                  <c:v>202.83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'15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'!$G$9:$G$32</c:f>
              <c:numCache>
                <c:formatCode>0.00</c:formatCode>
                <c:ptCount val="24"/>
                <c:pt idx="0">
                  <c:v>111.96493528341071</c:v>
                </c:pt>
                <c:pt idx="1">
                  <c:v>98.539127656783947</c:v>
                </c:pt>
                <c:pt idx="2">
                  <c:v>97.845781292080318</c:v>
                </c:pt>
                <c:pt idx="3">
                  <c:v>98.815789492952717</c:v>
                </c:pt>
                <c:pt idx="4">
                  <c:v>97.671480214151629</c:v>
                </c:pt>
                <c:pt idx="5">
                  <c:v>91.120877233740416</c:v>
                </c:pt>
                <c:pt idx="6">
                  <c:v>94.636155104462063</c:v>
                </c:pt>
                <c:pt idx="7">
                  <c:v>97.293139711834414</c:v>
                </c:pt>
                <c:pt idx="8">
                  <c:v>95.648981239378358</c:v>
                </c:pt>
                <c:pt idx="9">
                  <c:v>100.9398964464725</c:v>
                </c:pt>
                <c:pt idx="10">
                  <c:v>100.85729191088873</c:v>
                </c:pt>
                <c:pt idx="11">
                  <c:v>101.13238177664648</c:v>
                </c:pt>
                <c:pt idx="12">
                  <c:v>91.57394158645215</c:v>
                </c:pt>
                <c:pt idx="13">
                  <c:v>94.109490591081141</c:v>
                </c:pt>
                <c:pt idx="14">
                  <c:v>112.86221615197759</c:v>
                </c:pt>
                <c:pt idx="15">
                  <c:v>116.43196649077468</c:v>
                </c:pt>
                <c:pt idx="16">
                  <c:v>106.8115735880576</c:v>
                </c:pt>
                <c:pt idx="17">
                  <c:v>117.01659408099708</c:v>
                </c:pt>
                <c:pt idx="18">
                  <c:v>134.13942693504998</c:v>
                </c:pt>
                <c:pt idx="19">
                  <c:v>132.76379008902506</c:v>
                </c:pt>
                <c:pt idx="20">
                  <c:v>129.81145518024911</c:v>
                </c:pt>
                <c:pt idx="21">
                  <c:v>130.53991086006215</c:v>
                </c:pt>
                <c:pt idx="22">
                  <c:v>120.6796281001492</c:v>
                </c:pt>
                <c:pt idx="23">
                  <c:v>115.45553409833641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'15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'!$H$9:$H$32</c:f>
              <c:numCache>
                <c:formatCode>0.00</c:formatCode>
                <c:ptCount val="24"/>
                <c:pt idx="0">
                  <c:v>80.616291515985395</c:v>
                </c:pt>
                <c:pt idx="1">
                  <c:v>79.294631161916968</c:v>
                </c:pt>
                <c:pt idx="2">
                  <c:v>77.101975807424751</c:v>
                </c:pt>
                <c:pt idx="3">
                  <c:v>74.207966428559828</c:v>
                </c:pt>
                <c:pt idx="4">
                  <c:v>74.390275108485326</c:v>
                </c:pt>
                <c:pt idx="5">
                  <c:v>70.280371540847256</c:v>
                </c:pt>
                <c:pt idx="6">
                  <c:v>66.653755621783375</c:v>
                </c:pt>
                <c:pt idx="7">
                  <c:v>65.324117241840554</c:v>
                </c:pt>
                <c:pt idx="8">
                  <c:v>56.687694479265105</c:v>
                </c:pt>
                <c:pt idx="9">
                  <c:v>57.677790271130483</c:v>
                </c:pt>
                <c:pt idx="10">
                  <c:v>70.296776225327164</c:v>
                </c:pt>
                <c:pt idx="11">
                  <c:v>78.05402520986874</c:v>
                </c:pt>
                <c:pt idx="12">
                  <c:v>63.866030835698837</c:v>
                </c:pt>
                <c:pt idx="13">
                  <c:v>70.700853621595201</c:v>
                </c:pt>
                <c:pt idx="14">
                  <c:v>76.618076145497241</c:v>
                </c:pt>
                <c:pt idx="15">
                  <c:v>83.168686138826558</c:v>
                </c:pt>
                <c:pt idx="16">
                  <c:v>81.326652484803546</c:v>
                </c:pt>
                <c:pt idx="17">
                  <c:v>87.233698216477762</c:v>
                </c:pt>
                <c:pt idx="18">
                  <c:v>97.70103616069224</c:v>
                </c:pt>
                <c:pt idx="19">
                  <c:v>96.76787220262419</c:v>
                </c:pt>
                <c:pt idx="20">
                  <c:v>97.517226328933987</c:v>
                </c:pt>
                <c:pt idx="21">
                  <c:v>90.497288328602536</c:v>
                </c:pt>
                <c:pt idx="22">
                  <c:v>84.22482448700768</c:v>
                </c:pt>
                <c:pt idx="23">
                  <c:v>79.530693888054714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'15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'!$I$9:$I$32</c:f>
              <c:numCache>
                <c:formatCode>0.00</c:formatCode>
                <c:ptCount val="24"/>
                <c:pt idx="0">
                  <c:v>7.748773200603889</c:v>
                </c:pt>
                <c:pt idx="1">
                  <c:v>7.1662411812990818</c:v>
                </c:pt>
                <c:pt idx="2">
                  <c:v>7.0522429004949423</c:v>
                </c:pt>
                <c:pt idx="3">
                  <c:v>6.9762440784874649</c:v>
                </c:pt>
                <c:pt idx="4">
                  <c:v>6.9382446773630555</c:v>
                </c:pt>
                <c:pt idx="5">
                  <c:v>6.5487512254123281</c:v>
                </c:pt>
                <c:pt idx="6">
                  <c:v>6.6600892737545472</c:v>
                </c:pt>
                <c:pt idx="7">
                  <c:v>7.0427430463250253</c:v>
                </c:pt>
                <c:pt idx="8">
                  <c:v>6.9633242813565595</c:v>
                </c:pt>
                <c:pt idx="9">
                  <c:v>7.7423132823970455</c:v>
                </c:pt>
                <c:pt idx="10">
                  <c:v>7.8559318637840896</c:v>
                </c:pt>
                <c:pt idx="11">
                  <c:v>7.7635930134847762</c:v>
                </c:pt>
                <c:pt idx="12">
                  <c:v>6.7600275778490264</c:v>
                </c:pt>
                <c:pt idx="13">
                  <c:v>7.5496557873236405</c:v>
                </c:pt>
                <c:pt idx="14">
                  <c:v>8.2097077025251757</c:v>
                </c:pt>
                <c:pt idx="15">
                  <c:v>8.2393473703987432</c:v>
                </c:pt>
                <c:pt idx="16">
                  <c:v>7.691773927138879</c:v>
                </c:pt>
                <c:pt idx="17">
                  <c:v>8.2097077025251473</c:v>
                </c:pt>
                <c:pt idx="18">
                  <c:v>9.29953690425776</c:v>
                </c:pt>
                <c:pt idx="19">
                  <c:v>9.2083377083507649</c:v>
                </c:pt>
                <c:pt idx="20">
                  <c:v>9.1213184908168863</c:v>
                </c:pt>
                <c:pt idx="21">
                  <c:v>8.8728008113353063</c:v>
                </c:pt>
                <c:pt idx="22">
                  <c:v>8.2355474128431148</c:v>
                </c:pt>
                <c:pt idx="23">
                  <c:v>7.8437720136088807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'15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1.1000000000000001</c:v>
                </c:pt>
                <c:pt idx="7">
                  <c:v>2.6</c:v>
                </c:pt>
                <c:pt idx="8">
                  <c:v>7.3</c:v>
                </c:pt>
                <c:pt idx="9">
                  <c:v>10.9</c:v>
                </c:pt>
                <c:pt idx="10">
                  <c:v>7.1</c:v>
                </c:pt>
                <c:pt idx="11">
                  <c:v>10.9</c:v>
                </c:pt>
                <c:pt idx="12">
                  <c:v>4</c:v>
                </c:pt>
                <c:pt idx="13">
                  <c:v>15.7</c:v>
                </c:pt>
                <c:pt idx="14">
                  <c:v>7</c:v>
                </c:pt>
                <c:pt idx="15">
                  <c:v>2.2000000000000002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'15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'15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'15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'15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'15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'15 SEP 23 '!$AJ$9:$AJ$32</c:f>
              <c:numCache>
                <c:formatCode>0.00</c:formatCode>
                <c:ptCount val="24"/>
                <c:pt idx="0">
                  <c:v>111.96493528341071</c:v>
                </c:pt>
                <c:pt idx="1">
                  <c:v>98.539127656783947</c:v>
                </c:pt>
                <c:pt idx="2">
                  <c:v>97.845781292080318</c:v>
                </c:pt>
                <c:pt idx="3">
                  <c:v>98.815789492952717</c:v>
                </c:pt>
                <c:pt idx="4">
                  <c:v>97.671480214151629</c:v>
                </c:pt>
                <c:pt idx="5">
                  <c:v>91.620877233740416</c:v>
                </c:pt>
                <c:pt idx="6">
                  <c:v>95.736155104462057</c:v>
                </c:pt>
                <c:pt idx="7">
                  <c:v>99.893139711834408</c:v>
                </c:pt>
                <c:pt idx="8">
                  <c:v>102.94898123937836</c:v>
                </c:pt>
                <c:pt idx="9">
                  <c:v>111.83989644647251</c:v>
                </c:pt>
                <c:pt idx="10">
                  <c:v>107.95729191088873</c:v>
                </c:pt>
                <c:pt idx="11">
                  <c:v>112.03238177664649</c:v>
                </c:pt>
                <c:pt idx="12">
                  <c:v>95.57394158645215</c:v>
                </c:pt>
                <c:pt idx="13">
                  <c:v>109.80949059108114</c:v>
                </c:pt>
                <c:pt idx="14">
                  <c:v>119.86221615197759</c:v>
                </c:pt>
                <c:pt idx="15">
                  <c:v>118.63196649077469</c:v>
                </c:pt>
                <c:pt idx="16">
                  <c:v>107.3115735880576</c:v>
                </c:pt>
                <c:pt idx="17">
                  <c:v>117.01659408099708</c:v>
                </c:pt>
                <c:pt idx="18">
                  <c:v>134.13942693504998</c:v>
                </c:pt>
                <c:pt idx="19">
                  <c:v>132.76379008902506</c:v>
                </c:pt>
                <c:pt idx="20">
                  <c:v>129.81145518024911</c:v>
                </c:pt>
                <c:pt idx="21">
                  <c:v>130.53991086006215</c:v>
                </c:pt>
                <c:pt idx="22">
                  <c:v>120.6796281001492</c:v>
                </c:pt>
                <c:pt idx="23">
                  <c:v>115.45553409833641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'15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'15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'15 SEP 23 '!$AL$9:$AL$32</c:f>
              <c:numCache>
                <c:formatCode>0.00</c:formatCode>
                <c:ptCount val="24"/>
                <c:pt idx="0">
                  <c:v>80.616291515985395</c:v>
                </c:pt>
                <c:pt idx="1">
                  <c:v>79.294631161916968</c:v>
                </c:pt>
                <c:pt idx="2">
                  <c:v>77.101975807424751</c:v>
                </c:pt>
                <c:pt idx="3">
                  <c:v>74.207966428559828</c:v>
                </c:pt>
                <c:pt idx="4">
                  <c:v>74.390275108485326</c:v>
                </c:pt>
                <c:pt idx="5">
                  <c:v>70.580371540847253</c:v>
                </c:pt>
                <c:pt idx="6">
                  <c:v>69.283755621783371</c:v>
                </c:pt>
                <c:pt idx="7">
                  <c:v>74.814117241840549</c:v>
                </c:pt>
                <c:pt idx="8">
                  <c:v>69.747694479265107</c:v>
                </c:pt>
                <c:pt idx="9">
                  <c:v>80.577790271130482</c:v>
                </c:pt>
                <c:pt idx="10">
                  <c:v>87.336776225327156</c:v>
                </c:pt>
                <c:pt idx="11">
                  <c:v>80.924025209868745</c:v>
                </c:pt>
                <c:pt idx="12">
                  <c:v>71.976030835698836</c:v>
                </c:pt>
                <c:pt idx="13">
                  <c:v>77.730853621595202</c:v>
                </c:pt>
                <c:pt idx="14">
                  <c:v>84.388076145497237</c:v>
                </c:pt>
                <c:pt idx="15">
                  <c:v>86.368686138826561</c:v>
                </c:pt>
                <c:pt idx="16">
                  <c:v>83.826652484803546</c:v>
                </c:pt>
                <c:pt idx="17">
                  <c:v>87.233698216477762</c:v>
                </c:pt>
                <c:pt idx="18">
                  <c:v>97.70103616069224</c:v>
                </c:pt>
                <c:pt idx="19">
                  <c:v>96.76787220262419</c:v>
                </c:pt>
                <c:pt idx="20">
                  <c:v>97.517226328933987</c:v>
                </c:pt>
                <c:pt idx="21">
                  <c:v>90.497288328602536</c:v>
                </c:pt>
                <c:pt idx="22">
                  <c:v>84.22482448700768</c:v>
                </c:pt>
                <c:pt idx="23">
                  <c:v>79.530693888054714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289114</xdr:colOff>
      <xdr:row>40</xdr:row>
      <xdr:rowOff>30256</xdr:rowOff>
    </xdr:from>
    <xdr:to>
      <xdr:col>44</xdr:col>
      <xdr:colOff>289112</xdr:colOff>
      <xdr:row>58</xdr:row>
      <xdr:rowOff>14191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R4" zoomScale="85" zoomScaleNormal="85" zoomScaleSheetLayoutView="85" workbookViewId="0">
      <selection activeCell="C21" sqref="C2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3" t="s">
        <v>100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</row>
    <row r="2" spans="1:54" ht="20.25" x14ac:dyDescent="0.25">
      <c r="A2" s="144">
        <v>45184</v>
      </c>
      <c r="B2" s="144"/>
      <c r="C2" s="144"/>
      <c r="D2" s="144"/>
      <c r="E2" s="144"/>
      <c r="F2" s="144"/>
      <c r="G2" s="144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5" t="s"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74" t="s">
        <v>88</v>
      </c>
      <c r="AG4" s="175"/>
      <c r="AH4" s="175"/>
      <c r="AI4" s="175"/>
      <c r="AJ4" s="150" t="s">
        <v>101</v>
      </c>
      <c r="AK4" s="151"/>
      <c r="AL4" s="150" t="s">
        <v>102</v>
      </c>
      <c r="AM4" s="151"/>
      <c r="AN4" s="137" t="s">
        <v>68</v>
      </c>
      <c r="AO4" s="138"/>
      <c r="AP4" s="138"/>
      <c r="AQ4" s="138"/>
      <c r="AR4" s="138"/>
      <c r="AS4" s="139"/>
    </row>
    <row r="5" spans="1:54" ht="15.75" customHeight="1" thickBot="1" x14ac:dyDescent="0.3">
      <c r="B5" s="147"/>
      <c r="C5" s="148"/>
      <c r="D5" s="148"/>
      <c r="E5" s="148"/>
      <c r="F5" s="148"/>
      <c r="G5" s="148"/>
      <c r="H5" s="148"/>
      <c r="I5" s="148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76"/>
      <c r="AG5" s="177"/>
      <c r="AH5" s="177"/>
      <c r="AI5" s="177"/>
      <c r="AJ5" s="152"/>
      <c r="AK5" s="153"/>
      <c r="AL5" s="152"/>
      <c r="AM5" s="153"/>
      <c r="AN5" s="140"/>
      <c r="AO5" s="141"/>
      <c r="AP5" s="141"/>
      <c r="AQ5" s="141"/>
      <c r="AR5" s="141"/>
      <c r="AS5" s="142"/>
    </row>
    <row r="6" spans="1:54" ht="18.75" customHeight="1" thickBot="1" x14ac:dyDescent="0.3">
      <c r="B6" s="165" t="s">
        <v>1</v>
      </c>
      <c r="C6" s="166"/>
      <c r="D6" s="166"/>
      <c r="E6" s="166"/>
      <c r="F6" s="166"/>
      <c r="G6" s="166"/>
      <c r="H6" s="166"/>
      <c r="I6" s="167"/>
      <c r="J6" s="165" t="s">
        <v>73</v>
      </c>
      <c r="K6" s="168"/>
      <c r="L6" s="166"/>
      <c r="M6" s="166"/>
      <c r="N6" s="166"/>
      <c r="O6" s="166"/>
      <c r="P6" s="167"/>
      <c r="Q6" s="169"/>
      <c r="R6" s="159" t="s">
        <v>89</v>
      </c>
      <c r="S6" s="160"/>
      <c r="T6" s="160"/>
      <c r="U6" s="160"/>
      <c r="V6" s="160"/>
      <c r="W6" s="160"/>
      <c r="X6" s="160"/>
      <c r="Y6" s="160"/>
      <c r="Z6" s="159" t="s">
        <v>90</v>
      </c>
      <c r="AA6" s="160"/>
      <c r="AB6" s="160"/>
      <c r="AC6" s="160"/>
      <c r="AD6" s="160"/>
      <c r="AE6" s="160"/>
      <c r="AF6" s="161" t="s">
        <v>14</v>
      </c>
      <c r="AG6" s="162"/>
      <c r="AH6" s="170" t="s">
        <v>11</v>
      </c>
      <c r="AI6" s="171"/>
      <c r="AJ6" s="152"/>
      <c r="AK6" s="153"/>
      <c r="AL6" s="152"/>
      <c r="AM6" s="153"/>
      <c r="AN6" s="140"/>
      <c r="AO6" s="141"/>
      <c r="AP6" s="141"/>
      <c r="AQ6" s="141"/>
      <c r="AR6" s="141"/>
      <c r="AS6" s="142"/>
    </row>
    <row r="7" spans="1:54" ht="36.75" customHeight="1" thickBot="1" x14ac:dyDescent="0.3">
      <c r="B7" s="206" t="s">
        <v>12</v>
      </c>
      <c r="C7" s="207"/>
      <c r="D7" s="207"/>
      <c r="E7" s="208"/>
      <c r="F7" s="207" t="s">
        <v>13</v>
      </c>
      <c r="G7" s="207"/>
      <c r="H7" s="207"/>
      <c r="I7" s="209"/>
      <c r="J7" s="181" t="s">
        <v>7</v>
      </c>
      <c r="K7" s="157"/>
      <c r="L7" s="156" t="s">
        <v>8</v>
      </c>
      <c r="M7" s="157"/>
      <c r="N7" s="156" t="s">
        <v>9</v>
      </c>
      <c r="O7" s="157"/>
      <c r="P7" s="156" t="s">
        <v>10</v>
      </c>
      <c r="Q7" s="158"/>
      <c r="R7" s="181" t="s">
        <v>4</v>
      </c>
      <c r="S7" s="182"/>
      <c r="T7" s="182"/>
      <c r="U7" s="182"/>
      <c r="V7" s="182"/>
      <c r="W7" s="182"/>
      <c r="X7" s="156" t="s">
        <v>87</v>
      </c>
      <c r="Y7" s="158"/>
      <c r="Z7" s="181" t="s">
        <v>3</v>
      </c>
      <c r="AA7" s="182"/>
      <c r="AB7" s="182"/>
      <c r="AC7" s="157"/>
      <c r="AD7" s="210" t="s">
        <v>87</v>
      </c>
      <c r="AE7" s="210"/>
      <c r="AF7" s="163"/>
      <c r="AG7" s="164"/>
      <c r="AH7" s="172"/>
      <c r="AI7" s="173"/>
      <c r="AJ7" s="154"/>
      <c r="AK7" s="155"/>
      <c r="AL7" s="154"/>
      <c r="AM7" s="155"/>
      <c r="AN7" s="140"/>
      <c r="AO7" s="141"/>
      <c r="AP7" s="141"/>
      <c r="AQ7" s="141"/>
      <c r="AR7" s="141"/>
      <c r="AS7" s="142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46.989999999999995</v>
      </c>
      <c r="C9" s="51">
        <f t="shared" ref="C9:C32" si="0">AK9-AE9</f>
        <v>5.0849395393094596</v>
      </c>
      <c r="D9" s="52">
        <f t="shared" ref="D9:D32" si="1">AM9-Y9</f>
        <v>68.385279822794161</v>
      </c>
      <c r="E9" s="59">
        <f t="shared" ref="E9:E32" si="2">(AG9+AI9)-Q9</f>
        <v>-26.480219362103625</v>
      </c>
      <c r="F9" s="76">
        <v>200.33</v>
      </c>
      <c r="G9" s="52">
        <f t="shared" ref="G9:G32" si="3">AJ9-AD9</f>
        <v>111.96493528341071</v>
      </c>
      <c r="H9" s="52">
        <f t="shared" ref="H9:H32" si="4">AL9-X9</f>
        <v>80.616291515985395</v>
      </c>
      <c r="I9" s="53">
        <f t="shared" ref="I9:I32" si="5">(AH9+AF9)-P9</f>
        <v>7.748773200603889</v>
      </c>
      <c r="J9" s="58">
        <v>0</v>
      </c>
      <c r="K9" s="84">
        <v>32.79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32.79</v>
      </c>
      <c r="R9" s="91">
        <v>0</v>
      </c>
      <c r="S9" s="84">
        <v>0</v>
      </c>
      <c r="T9" s="84">
        <v>0</v>
      </c>
      <c r="U9" s="84">
        <v>58.28</v>
      </c>
      <c r="V9" s="68">
        <v>0</v>
      </c>
      <c r="W9" s="90">
        <v>0</v>
      </c>
      <c r="X9" s="94">
        <f>R9+T9+V9</f>
        <v>0</v>
      </c>
      <c r="Y9" s="95">
        <f>S9+U9+W9</f>
        <v>58.28</v>
      </c>
      <c r="Z9" s="91">
        <v>0</v>
      </c>
      <c r="AA9" s="84">
        <v>0</v>
      </c>
      <c r="AB9" s="84">
        <v>0</v>
      </c>
      <c r="AC9" s="84">
        <v>72.41</v>
      </c>
      <c r="AD9" s="96">
        <f>Z9+AB9</f>
        <v>0</v>
      </c>
      <c r="AE9" s="52">
        <f>AA9+AC9</f>
        <v>72.41</v>
      </c>
      <c r="AF9" s="116">
        <v>0.14151451612903215</v>
      </c>
      <c r="AG9" s="117">
        <v>0.42775094086021509</v>
      </c>
      <c r="AH9" s="54">
        <f t="shared" ref="AH9:AH32" si="6">(F9+P9+X9+AD9)-(AJ9+AL9+AF9)</f>
        <v>7.6072586844748571</v>
      </c>
      <c r="AI9" s="63">
        <f t="shared" ref="AI9:AI32" si="7">(B9+Q9+Y9+AE9)-(AM9+AK9+AG9)</f>
        <v>5.8820296970361596</v>
      </c>
      <c r="AJ9" s="64">
        <v>111.96493528341071</v>
      </c>
      <c r="AK9" s="61">
        <v>77.494939539309456</v>
      </c>
      <c r="AL9" s="66">
        <v>80.616291515985395</v>
      </c>
      <c r="AM9" s="61">
        <v>126.66527982279416</v>
      </c>
      <c r="AS9" s="121"/>
      <c r="BA9" s="42"/>
      <c r="BB9" s="42"/>
    </row>
    <row r="10" spans="1:54" ht="15.75" x14ac:dyDescent="0.25">
      <c r="A10" s="25">
        <v>2</v>
      </c>
      <c r="B10" s="69">
        <v>55.82</v>
      </c>
      <c r="C10" s="51">
        <f t="shared" si="0"/>
        <v>1.6430483807165359</v>
      </c>
      <c r="D10" s="52">
        <f t="shared" si="1"/>
        <v>80.75519062986595</v>
      </c>
      <c r="E10" s="59">
        <f t="shared" si="2"/>
        <v>-26.578239010582514</v>
      </c>
      <c r="F10" s="68">
        <v>185</v>
      </c>
      <c r="G10" s="52">
        <f t="shared" si="3"/>
        <v>98.539127656783947</v>
      </c>
      <c r="H10" s="52">
        <f t="shared" si="4"/>
        <v>79.294631161916968</v>
      </c>
      <c r="I10" s="53">
        <f t="shared" si="5"/>
        <v>7.1662411812990818</v>
      </c>
      <c r="J10" s="58">
        <v>0</v>
      </c>
      <c r="K10" s="81">
        <v>32.75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32.75</v>
      </c>
      <c r="R10" s="91">
        <v>0</v>
      </c>
      <c r="S10" s="84">
        <v>0</v>
      </c>
      <c r="T10" s="84">
        <v>0</v>
      </c>
      <c r="U10" s="84">
        <v>45.06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45.06</v>
      </c>
      <c r="Z10" s="91">
        <v>0</v>
      </c>
      <c r="AA10" s="84">
        <v>0</v>
      </c>
      <c r="AB10" s="84">
        <v>0</v>
      </c>
      <c r="AC10" s="84">
        <v>71.91</v>
      </c>
      <c r="AD10" s="96">
        <f t="shared" ref="AD10:AD32" si="12">Z10+AB10</f>
        <v>0</v>
      </c>
      <c r="AE10" s="52">
        <f t="shared" ref="AE10:AE32" si="13">AA10+AC10</f>
        <v>71.91</v>
      </c>
      <c r="AF10" s="118">
        <v>0.14151451612903215</v>
      </c>
      <c r="AG10" s="117">
        <v>0.42775094086021509</v>
      </c>
      <c r="AH10" s="54">
        <f t="shared" si="6"/>
        <v>7.02472666517005</v>
      </c>
      <c r="AI10" s="63">
        <f t="shared" si="7"/>
        <v>5.7440100485572714</v>
      </c>
      <c r="AJ10" s="64">
        <v>98.539127656783947</v>
      </c>
      <c r="AK10" s="61">
        <v>73.553048380716533</v>
      </c>
      <c r="AL10" s="66">
        <v>79.294631161916968</v>
      </c>
      <c r="AM10" s="61">
        <v>125.81519062986595</v>
      </c>
      <c r="AS10" s="121"/>
      <c r="BA10" s="42"/>
      <c r="BB10" s="42"/>
    </row>
    <row r="11" spans="1:54" ht="15" customHeight="1" x14ac:dyDescent="0.25">
      <c r="A11" s="25">
        <v>3</v>
      </c>
      <c r="B11" s="69">
        <v>54.23</v>
      </c>
      <c r="C11" s="51">
        <f t="shared" si="0"/>
        <v>-4.5217881369508603</v>
      </c>
      <c r="D11" s="52">
        <f t="shared" si="1"/>
        <v>85.472771350624328</v>
      </c>
      <c r="E11" s="59">
        <f t="shared" si="2"/>
        <v>-26.720983213673478</v>
      </c>
      <c r="F11" s="68">
        <v>182</v>
      </c>
      <c r="G11" s="52">
        <f t="shared" si="3"/>
        <v>97.845781292080318</v>
      </c>
      <c r="H11" s="52">
        <f t="shared" si="4"/>
        <v>77.101975807424751</v>
      </c>
      <c r="I11" s="53">
        <f t="shared" si="5"/>
        <v>7.0522429004949423</v>
      </c>
      <c r="J11" s="58">
        <v>0</v>
      </c>
      <c r="K11" s="81">
        <v>32.79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32.79</v>
      </c>
      <c r="R11" s="91">
        <v>0</v>
      </c>
      <c r="S11" s="84">
        <v>0</v>
      </c>
      <c r="T11" s="84">
        <v>0</v>
      </c>
      <c r="U11" s="84">
        <v>43.81</v>
      </c>
      <c r="V11" s="84">
        <v>0</v>
      </c>
      <c r="W11" s="84">
        <v>0</v>
      </c>
      <c r="X11" s="94">
        <f t="shared" si="10"/>
        <v>0</v>
      </c>
      <c r="Y11" s="95">
        <f t="shared" si="11"/>
        <v>43.81</v>
      </c>
      <c r="Z11" s="91">
        <v>0</v>
      </c>
      <c r="AA11" s="84">
        <v>0</v>
      </c>
      <c r="AB11" s="84">
        <v>0</v>
      </c>
      <c r="AC11" s="84">
        <v>71.040000000000006</v>
      </c>
      <c r="AD11" s="96">
        <f t="shared" si="12"/>
        <v>0</v>
      </c>
      <c r="AE11" s="52">
        <f t="shared" si="13"/>
        <v>71.040000000000006</v>
      </c>
      <c r="AF11" s="118">
        <v>0.14151451612903215</v>
      </c>
      <c r="AG11" s="117">
        <v>0.42775094086021509</v>
      </c>
      <c r="AH11" s="54">
        <f t="shared" si="6"/>
        <v>6.9107283843659104</v>
      </c>
      <c r="AI11" s="63">
        <f t="shared" si="7"/>
        <v>5.6412658454663074</v>
      </c>
      <c r="AJ11" s="64">
        <v>97.845781292080318</v>
      </c>
      <c r="AK11" s="61">
        <v>66.518211863049146</v>
      </c>
      <c r="AL11" s="66">
        <v>77.101975807424751</v>
      </c>
      <c r="AM11" s="61">
        <v>129.28277135062433</v>
      </c>
      <c r="AS11" s="121"/>
      <c r="BA11" s="42"/>
      <c r="BB11" s="42"/>
    </row>
    <row r="12" spans="1:54" ht="15" customHeight="1" x14ac:dyDescent="0.25">
      <c r="A12" s="25">
        <v>4</v>
      </c>
      <c r="B12" s="69">
        <v>36.44</v>
      </c>
      <c r="C12" s="51">
        <f t="shared" si="0"/>
        <v>-2.0673677847675833</v>
      </c>
      <c r="D12" s="52">
        <f t="shared" si="1"/>
        <v>65.282617606242098</v>
      </c>
      <c r="E12" s="59">
        <f t="shared" si="2"/>
        <v>-26.775249821474532</v>
      </c>
      <c r="F12" s="68">
        <v>180</v>
      </c>
      <c r="G12" s="52">
        <f t="shared" si="3"/>
        <v>98.815789492952717</v>
      </c>
      <c r="H12" s="52">
        <f t="shared" si="4"/>
        <v>74.207966428559828</v>
      </c>
      <c r="I12" s="53">
        <f t="shared" si="5"/>
        <v>6.9762440784874649</v>
      </c>
      <c r="J12" s="58">
        <v>0</v>
      </c>
      <c r="K12" s="81">
        <v>32.76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32.76</v>
      </c>
      <c r="R12" s="91">
        <v>0</v>
      </c>
      <c r="S12" s="84">
        <v>0</v>
      </c>
      <c r="T12" s="84">
        <v>0</v>
      </c>
      <c r="U12" s="84">
        <v>58.71</v>
      </c>
      <c r="V12" s="84">
        <v>0</v>
      </c>
      <c r="W12" s="84">
        <v>0</v>
      </c>
      <c r="X12" s="94">
        <f t="shared" si="10"/>
        <v>0</v>
      </c>
      <c r="Y12" s="95">
        <f t="shared" si="11"/>
        <v>58.71</v>
      </c>
      <c r="Z12" s="91">
        <v>0</v>
      </c>
      <c r="AA12" s="84">
        <v>0</v>
      </c>
      <c r="AB12" s="84">
        <v>0</v>
      </c>
      <c r="AC12" s="84">
        <v>70.95</v>
      </c>
      <c r="AD12" s="96">
        <f t="shared" si="12"/>
        <v>0</v>
      </c>
      <c r="AE12" s="52">
        <f t="shared" si="13"/>
        <v>70.95</v>
      </c>
      <c r="AF12" s="118">
        <v>0.14151451612903199</v>
      </c>
      <c r="AG12" s="117">
        <v>0.42775094086021498</v>
      </c>
      <c r="AH12" s="54">
        <f t="shared" si="6"/>
        <v>6.834729562358433</v>
      </c>
      <c r="AI12" s="63">
        <f t="shared" si="7"/>
        <v>5.5569992376652522</v>
      </c>
      <c r="AJ12" s="64">
        <v>98.815789492952717</v>
      </c>
      <c r="AK12" s="61">
        <v>68.88263221523242</v>
      </c>
      <c r="AL12" s="66">
        <v>74.207966428559828</v>
      </c>
      <c r="AM12" s="61">
        <v>123.99261760624211</v>
      </c>
      <c r="AS12" s="121"/>
      <c r="BA12" s="42"/>
      <c r="BB12" s="42"/>
    </row>
    <row r="13" spans="1:54" ht="15.75" x14ac:dyDescent="0.25">
      <c r="A13" s="25">
        <v>5</v>
      </c>
      <c r="B13" s="69">
        <v>30.19</v>
      </c>
      <c r="C13" s="51">
        <f t="shared" si="0"/>
        <v>1.0717034768626945</v>
      </c>
      <c r="D13" s="52">
        <f t="shared" si="1"/>
        <v>56.042794734690581</v>
      </c>
      <c r="E13" s="59">
        <f t="shared" si="2"/>
        <v>-26.924498211553278</v>
      </c>
      <c r="F13" s="68">
        <v>179</v>
      </c>
      <c r="G13" s="52">
        <f t="shared" si="3"/>
        <v>97.671480214151629</v>
      </c>
      <c r="H13" s="52">
        <f t="shared" si="4"/>
        <v>74.390275108485326</v>
      </c>
      <c r="I13" s="53">
        <f t="shared" si="5"/>
        <v>6.9382446773630555</v>
      </c>
      <c r="J13" s="58">
        <v>0</v>
      </c>
      <c r="K13" s="81">
        <v>32.72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32.72</v>
      </c>
      <c r="R13" s="91">
        <v>0</v>
      </c>
      <c r="S13" s="84">
        <v>0</v>
      </c>
      <c r="T13" s="84">
        <v>0</v>
      </c>
      <c r="U13" s="84">
        <v>58.63</v>
      </c>
      <c r="V13" s="84">
        <v>0</v>
      </c>
      <c r="W13" s="84">
        <v>0</v>
      </c>
      <c r="X13" s="94">
        <f t="shared" si="10"/>
        <v>0</v>
      </c>
      <c r="Y13" s="95">
        <f t="shared" si="11"/>
        <v>58.63</v>
      </c>
      <c r="Z13" s="91">
        <v>0</v>
      </c>
      <c r="AA13" s="84">
        <v>0</v>
      </c>
      <c r="AB13" s="84">
        <v>0</v>
      </c>
      <c r="AC13" s="84">
        <v>70.56</v>
      </c>
      <c r="AD13" s="96">
        <f t="shared" si="12"/>
        <v>0</v>
      </c>
      <c r="AE13" s="52">
        <f t="shared" si="13"/>
        <v>70.56</v>
      </c>
      <c r="AF13" s="118">
        <v>0.14151451612903199</v>
      </c>
      <c r="AG13" s="117">
        <v>0.42775094086021498</v>
      </c>
      <c r="AH13" s="54">
        <f t="shared" si="6"/>
        <v>6.7967301612340236</v>
      </c>
      <c r="AI13" s="63">
        <f t="shared" si="7"/>
        <v>5.3677508475865068</v>
      </c>
      <c r="AJ13" s="64">
        <v>97.671480214151629</v>
      </c>
      <c r="AK13" s="61">
        <v>71.631703476862697</v>
      </c>
      <c r="AL13" s="66">
        <v>74.390275108485326</v>
      </c>
      <c r="AM13" s="61">
        <v>114.67279473469058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41.92</v>
      </c>
      <c r="C14" s="51">
        <f t="shared" si="0"/>
        <v>11.159108082683012</v>
      </c>
      <c r="D14" s="52">
        <f t="shared" si="1"/>
        <v>57.613442405478516</v>
      </c>
      <c r="E14" s="59">
        <f t="shared" si="2"/>
        <v>-26.852550488161519</v>
      </c>
      <c r="F14" s="68">
        <v>167.95</v>
      </c>
      <c r="G14" s="52">
        <f t="shared" si="3"/>
        <v>91.120877233740416</v>
      </c>
      <c r="H14" s="52">
        <f t="shared" si="4"/>
        <v>70.280371540847256</v>
      </c>
      <c r="I14" s="53">
        <f t="shared" si="5"/>
        <v>6.5487512254123281</v>
      </c>
      <c r="J14" s="58">
        <v>0</v>
      </c>
      <c r="K14" s="81">
        <v>32.72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32.72</v>
      </c>
      <c r="R14" s="91">
        <v>0.3</v>
      </c>
      <c r="S14" s="84">
        <v>0</v>
      </c>
      <c r="T14" s="84">
        <v>0</v>
      </c>
      <c r="U14" s="84">
        <v>58.76</v>
      </c>
      <c r="V14" s="84">
        <v>0</v>
      </c>
      <c r="W14" s="84">
        <v>0</v>
      </c>
      <c r="X14" s="94">
        <f t="shared" si="10"/>
        <v>0.3</v>
      </c>
      <c r="Y14" s="95">
        <f t="shared" si="11"/>
        <v>58.76</v>
      </c>
      <c r="Z14" s="91">
        <v>0.5</v>
      </c>
      <c r="AA14" s="84">
        <v>0</v>
      </c>
      <c r="AB14" s="84">
        <v>0</v>
      </c>
      <c r="AC14" s="84">
        <v>61.27</v>
      </c>
      <c r="AD14" s="96">
        <f t="shared" si="12"/>
        <v>0.5</v>
      </c>
      <c r="AE14" s="52">
        <f t="shared" si="13"/>
        <v>61.27</v>
      </c>
      <c r="AF14" s="118">
        <v>0.14151451612903199</v>
      </c>
      <c r="AG14" s="117">
        <v>0.42775094086021498</v>
      </c>
      <c r="AH14" s="54">
        <f t="shared" si="6"/>
        <v>6.4072367092832962</v>
      </c>
      <c r="AI14" s="63">
        <f t="shared" si="7"/>
        <v>5.4396985709782655</v>
      </c>
      <c r="AJ14" s="64">
        <v>91.620877233740416</v>
      </c>
      <c r="AK14" s="61">
        <v>72.429108082683015</v>
      </c>
      <c r="AL14" s="66">
        <v>70.580371540847253</v>
      </c>
      <c r="AM14" s="61">
        <v>116.37344240547851</v>
      </c>
      <c r="AS14" s="121"/>
      <c r="BA14" s="42"/>
      <c r="BB14" s="42"/>
    </row>
    <row r="15" spans="1:54" ht="15.75" x14ac:dyDescent="0.25">
      <c r="A15" s="25">
        <v>7</v>
      </c>
      <c r="B15" s="69">
        <v>55.51</v>
      </c>
      <c r="C15" s="51">
        <f t="shared" si="0"/>
        <v>17.250605877358943</v>
      </c>
      <c r="D15" s="52">
        <f t="shared" si="1"/>
        <v>64.810610450506488</v>
      </c>
      <c r="E15" s="59">
        <f t="shared" si="2"/>
        <v>-26.55121632786544</v>
      </c>
      <c r="F15" s="68">
        <v>167.95</v>
      </c>
      <c r="G15" s="52">
        <f t="shared" si="3"/>
        <v>94.636155104462063</v>
      </c>
      <c r="H15" s="52">
        <f t="shared" si="4"/>
        <v>66.653755621783375</v>
      </c>
      <c r="I15" s="53">
        <f t="shared" si="5"/>
        <v>6.6600892737545472</v>
      </c>
      <c r="J15" s="58">
        <v>0</v>
      </c>
      <c r="K15" s="81">
        <v>32.840000000000003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32.840000000000003</v>
      </c>
      <c r="R15" s="91">
        <v>2.63</v>
      </c>
      <c r="S15" s="84">
        <v>0</v>
      </c>
      <c r="T15" s="84">
        <v>0</v>
      </c>
      <c r="U15" s="84">
        <v>58.74</v>
      </c>
      <c r="V15" s="84">
        <v>0</v>
      </c>
      <c r="W15" s="84">
        <v>0</v>
      </c>
      <c r="X15" s="94">
        <f t="shared" si="10"/>
        <v>2.63</v>
      </c>
      <c r="Y15" s="95">
        <f t="shared" si="11"/>
        <v>58.74</v>
      </c>
      <c r="Z15" s="91">
        <v>1.1000000000000001</v>
      </c>
      <c r="AA15" s="84">
        <v>0</v>
      </c>
      <c r="AB15" s="84">
        <v>0</v>
      </c>
      <c r="AC15" s="84">
        <v>62.63</v>
      </c>
      <c r="AD15" s="96">
        <f t="shared" si="12"/>
        <v>1.1000000000000001</v>
      </c>
      <c r="AE15" s="52">
        <f t="shared" si="13"/>
        <v>62.63</v>
      </c>
      <c r="AF15" s="118">
        <v>0.14151451612903199</v>
      </c>
      <c r="AG15" s="117">
        <v>0.42775094086021498</v>
      </c>
      <c r="AH15" s="54">
        <f t="shared" si="6"/>
        <v>6.5185747576255153</v>
      </c>
      <c r="AI15" s="63">
        <f t="shared" si="7"/>
        <v>5.8610327312743493</v>
      </c>
      <c r="AJ15" s="64">
        <v>95.736155104462057</v>
      </c>
      <c r="AK15" s="61">
        <v>79.880605877358946</v>
      </c>
      <c r="AL15" s="66">
        <v>69.283755621783371</v>
      </c>
      <c r="AM15" s="61">
        <v>123.55061045050648</v>
      </c>
      <c r="AS15" s="121"/>
      <c r="BA15" s="42"/>
      <c r="BB15" s="42"/>
    </row>
    <row r="16" spans="1:54" ht="15.75" x14ac:dyDescent="0.25">
      <c r="A16" s="25">
        <v>8</v>
      </c>
      <c r="B16" s="69">
        <v>76.739999999999995</v>
      </c>
      <c r="C16" s="51">
        <f t="shared" si="0"/>
        <v>27.840703658819621</v>
      </c>
      <c r="D16" s="52">
        <f t="shared" si="1"/>
        <v>74.686430894201848</v>
      </c>
      <c r="E16" s="59">
        <f t="shared" si="2"/>
        <v>-25.787134553021467</v>
      </c>
      <c r="F16" s="68">
        <v>169.66</v>
      </c>
      <c r="G16" s="52">
        <f t="shared" si="3"/>
        <v>97.293139711834414</v>
      </c>
      <c r="H16" s="52">
        <f t="shared" si="4"/>
        <v>65.324117241840554</v>
      </c>
      <c r="I16" s="53">
        <f t="shared" si="5"/>
        <v>7.0427430463250253</v>
      </c>
      <c r="J16" s="58">
        <v>0</v>
      </c>
      <c r="K16" s="81">
        <v>32.67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32.67</v>
      </c>
      <c r="R16" s="91">
        <v>9.49</v>
      </c>
      <c r="S16" s="84">
        <v>0</v>
      </c>
      <c r="T16" s="84">
        <v>0</v>
      </c>
      <c r="U16" s="84">
        <v>57.92</v>
      </c>
      <c r="V16" s="84">
        <v>0</v>
      </c>
      <c r="W16" s="84">
        <v>0</v>
      </c>
      <c r="X16" s="94">
        <f t="shared" si="10"/>
        <v>9.49</v>
      </c>
      <c r="Y16" s="95">
        <f t="shared" si="11"/>
        <v>57.92</v>
      </c>
      <c r="Z16" s="91">
        <v>2.6</v>
      </c>
      <c r="AA16" s="84">
        <v>0</v>
      </c>
      <c r="AB16" s="84">
        <v>0</v>
      </c>
      <c r="AC16" s="84">
        <v>63.61</v>
      </c>
      <c r="AD16" s="96">
        <f t="shared" si="12"/>
        <v>2.6</v>
      </c>
      <c r="AE16" s="52">
        <f t="shared" si="13"/>
        <v>63.61</v>
      </c>
      <c r="AF16" s="118">
        <v>0.14151451612903199</v>
      </c>
      <c r="AG16" s="117">
        <v>0.42775094086021498</v>
      </c>
      <c r="AH16" s="54">
        <f t="shared" si="6"/>
        <v>6.9012285301959935</v>
      </c>
      <c r="AI16" s="63">
        <f t="shared" si="7"/>
        <v>6.4551145061183206</v>
      </c>
      <c r="AJ16" s="64">
        <v>99.893139711834408</v>
      </c>
      <c r="AK16" s="61">
        <v>91.45070365881962</v>
      </c>
      <c r="AL16" s="66">
        <v>74.814117241840549</v>
      </c>
      <c r="AM16" s="61">
        <v>132.60643089420185</v>
      </c>
      <c r="AS16" s="121"/>
      <c r="BA16" s="42"/>
      <c r="BB16" s="42"/>
    </row>
    <row r="17" spans="1:54" ht="15.75" x14ac:dyDescent="0.25">
      <c r="A17" s="25">
        <v>9</v>
      </c>
      <c r="B17" s="69">
        <v>71.22999999999999</v>
      </c>
      <c r="C17" s="51">
        <f t="shared" si="0"/>
        <v>13.699898176538966</v>
      </c>
      <c r="D17" s="52">
        <f t="shared" si="1"/>
        <v>82.925639449680659</v>
      </c>
      <c r="E17" s="59">
        <f t="shared" si="2"/>
        <v>-25.395537626219642</v>
      </c>
      <c r="F17" s="68">
        <v>159.30000000000001</v>
      </c>
      <c r="G17" s="52">
        <f t="shared" si="3"/>
        <v>95.648981239378358</v>
      </c>
      <c r="H17" s="52">
        <f t="shared" si="4"/>
        <v>56.687694479265105</v>
      </c>
      <c r="I17" s="53">
        <f t="shared" si="5"/>
        <v>6.9633242813565595</v>
      </c>
      <c r="J17" s="58">
        <v>0</v>
      </c>
      <c r="K17" s="81">
        <v>32.659999999999997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32.659999999999997</v>
      </c>
      <c r="R17" s="91">
        <v>13.06</v>
      </c>
      <c r="S17" s="84">
        <v>0</v>
      </c>
      <c r="T17" s="84">
        <v>0</v>
      </c>
      <c r="U17" s="84">
        <v>58.01</v>
      </c>
      <c r="V17" s="84">
        <v>0</v>
      </c>
      <c r="W17" s="84">
        <v>0</v>
      </c>
      <c r="X17" s="94">
        <f t="shared" si="10"/>
        <v>13.06</v>
      </c>
      <c r="Y17" s="95">
        <f t="shared" si="11"/>
        <v>58.01</v>
      </c>
      <c r="Z17" s="91">
        <v>7.3</v>
      </c>
      <c r="AA17" s="84">
        <v>0</v>
      </c>
      <c r="AB17" s="84">
        <v>0</v>
      </c>
      <c r="AC17" s="84">
        <v>82.67</v>
      </c>
      <c r="AD17" s="96">
        <f t="shared" si="12"/>
        <v>7.3</v>
      </c>
      <c r="AE17" s="52">
        <f t="shared" si="13"/>
        <v>82.67</v>
      </c>
      <c r="AF17" s="118">
        <v>0.14151451612903199</v>
      </c>
      <c r="AG17" s="117">
        <v>0.42775094086021498</v>
      </c>
      <c r="AH17" s="54">
        <f t="shared" si="6"/>
        <v>6.8218097652275276</v>
      </c>
      <c r="AI17" s="63">
        <f t="shared" si="7"/>
        <v>6.8367114329201399</v>
      </c>
      <c r="AJ17" s="64">
        <v>102.94898123937836</v>
      </c>
      <c r="AK17" s="61">
        <v>96.369898176538968</v>
      </c>
      <c r="AL17" s="66">
        <v>69.747694479265107</v>
      </c>
      <c r="AM17" s="61">
        <v>140.93563944968065</v>
      </c>
      <c r="AS17" s="121"/>
      <c r="BA17" s="42"/>
      <c r="BB17" s="42"/>
    </row>
    <row r="18" spans="1:54" ht="15.75" x14ac:dyDescent="0.25">
      <c r="A18" s="25">
        <v>10</v>
      </c>
      <c r="B18" s="69">
        <v>86.84</v>
      </c>
      <c r="C18" s="51">
        <f t="shared" si="0"/>
        <v>25.102557641000914</v>
      </c>
      <c r="D18" s="52">
        <f t="shared" si="1"/>
        <v>86.706734139889576</v>
      </c>
      <c r="E18" s="59">
        <f t="shared" si="2"/>
        <v>-24.969291780890515</v>
      </c>
      <c r="F18" s="68">
        <v>166.36</v>
      </c>
      <c r="G18" s="52">
        <f t="shared" si="3"/>
        <v>100.9398964464725</v>
      </c>
      <c r="H18" s="52">
        <f t="shared" si="4"/>
        <v>57.677790271130483</v>
      </c>
      <c r="I18" s="53">
        <f t="shared" si="5"/>
        <v>7.7423132823970455</v>
      </c>
      <c r="J18" s="58">
        <v>0</v>
      </c>
      <c r="K18" s="81">
        <v>32.57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32.57</v>
      </c>
      <c r="R18" s="91">
        <v>22.9</v>
      </c>
      <c r="S18" s="84">
        <v>0</v>
      </c>
      <c r="T18" s="84">
        <v>0</v>
      </c>
      <c r="U18" s="84">
        <v>56.55</v>
      </c>
      <c r="V18" s="84">
        <v>0</v>
      </c>
      <c r="W18" s="84">
        <v>0</v>
      </c>
      <c r="X18" s="94">
        <f t="shared" si="10"/>
        <v>22.9</v>
      </c>
      <c r="Y18" s="95">
        <f t="shared" si="11"/>
        <v>56.55</v>
      </c>
      <c r="Z18" s="91">
        <v>10.9</v>
      </c>
      <c r="AA18" s="84">
        <v>0</v>
      </c>
      <c r="AB18" s="84">
        <v>0</v>
      </c>
      <c r="AC18" s="84">
        <v>80.62</v>
      </c>
      <c r="AD18" s="96">
        <f t="shared" si="12"/>
        <v>10.9</v>
      </c>
      <c r="AE18" s="52">
        <f t="shared" si="13"/>
        <v>80.62</v>
      </c>
      <c r="AF18" s="118">
        <v>0.14151451612903199</v>
      </c>
      <c r="AG18" s="117">
        <v>0.42775094086021498</v>
      </c>
      <c r="AH18" s="54">
        <f t="shared" si="6"/>
        <v>7.6007987662680137</v>
      </c>
      <c r="AI18" s="63">
        <f t="shared" si="7"/>
        <v>7.172957278249271</v>
      </c>
      <c r="AJ18" s="64">
        <v>111.83989644647251</v>
      </c>
      <c r="AK18" s="61">
        <v>105.72255764100092</v>
      </c>
      <c r="AL18" s="66">
        <v>80.577790271130482</v>
      </c>
      <c r="AM18" s="61">
        <v>143.25673413988957</v>
      </c>
      <c r="AS18" s="121"/>
      <c r="BA18" s="42"/>
      <c r="BB18" s="42"/>
    </row>
    <row r="19" spans="1:54" ht="15.75" x14ac:dyDescent="0.25">
      <c r="A19" s="25">
        <v>11</v>
      </c>
      <c r="B19" s="69">
        <v>77.33</v>
      </c>
      <c r="C19" s="51">
        <f t="shared" si="0"/>
        <v>13.593094804777792</v>
      </c>
      <c r="D19" s="52">
        <f t="shared" si="1"/>
        <v>88.946972855873355</v>
      </c>
      <c r="E19" s="59">
        <f t="shared" si="2"/>
        <v>-25.210067660651148</v>
      </c>
      <c r="F19" s="68">
        <v>179.01</v>
      </c>
      <c r="G19" s="52">
        <f t="shared" si="3"/>
        <v>100.85729191088873</v>
      </c>
      <c r="H19" s="52">
        <f t="shared" si="4"/>
        <v>70.296776225327164</v>
      </c>
      <c r="I19" s="53">
        <f t="shared" si="5"/>
        <v>7.8559318637840896</v>
      </c>
      <c r="J19" s="58">
        <v>0</v>
      </c>
      <c r="K19" s="81">
        <v>32.57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32.57</v>
      </c>
      <c r="R19" s="91">
        <v>17.04</v>
      </c>
      <c r="S19" s="84">
        <v>0</v>
      </c>
      <c r="T19" s="84">
        <v>0</v>
      </c>
      <c r="U19" s="84">
        <v>56.31</v>
      </c>
      <c r="V19" s="84">
        <v>0</v>
      </c>
      <c r="W19" s="84">
        <v>0</v>
      </c>
      <c r="X19" s="94">
        <f t="shared" si="10"/>
        <v>17.04</v>
      </c>
      <c r="Y19" s="95">
        <f t="shared" si="11"/>
        <v>56.31</v>
      </c>
      <c r="Z19" s="91">
        <v>7.1</v>
      </c>
      <c r="AA19" s="84">
        <v>0</v>
      </c>
      <c r="AB19" s="84">
        <v>0</v>
      </c>
      <c r="AC19" s="84">
        <v>81.77</v>
      </c>
      <c r="AD19" s="96">
        <f t="shared" si="12"/>
        <v>7.1</v>
      </c>
      <c r="AE19" s="52">
        <f t="shared" si="13"/>
        <v>81.77</v>
      </c>
      <c r="AF19" s="118">
        <v>0.14151451612903199</v>
      </c>
      <c r="AG19" s="117">
        <v>0.42775094086021498</v>
      </c>
      <c r="AH19" s="54">
        <f t="shared" si="6"/>
        <v>7.7144173476550577</v>
      </c>
      <c r="AI19" s="63">
        <f t="shared" si="7"/>
        <v>6.9321813984886376</v>
      </c>
      <c r="AJ19" s="64">
        <v>107.95729191088873</v>
      </c>
      <c r="AK19" s="61">
        <v>95.363094804777788</v>
      </c>
      <c r="AL19" s="66">
        <v>87.336776225327156</v>
      </c>
      <c r="AM19" s="61">
        <v>145.25697285587336</v>
      </c>
      <c r="AS19" s="121"/>
      <c r="BA19" s="42"/>
      <c r="BB19" s="42"/>
    </row>
    <row r="20" spans="1:54" ht="15.75" x14ac:dyDescent="0.25">
      <c r="A20" s="25">
        <v>12</v>
      </c>
      <c r="B20" s="69">
        <v>72.67</v>
      </c>
      <c r="C20" s="51">
        <f t="shared" si="0"/>
        <v>3.3315254940683587</v>
      </c>
      <c r="D20" s="52">
        <f t="shared" si="1"/>
        <v>93.906718558082702</v>
      </c>
      <c r="E20" s="59">
        <f t="shared" si="2"/>
        <v>-24.56824405215108</v>
      </c>
      <c r="F20" s="68">
        <v>186.95</v>
      </c>
      <c r="G20" s="52">
        <f t="shared" si="3"/>
        <v>101.13238177664648</v>
      </c>
      <c r="H20" s="52">
        <f t="shared" si="4"/>
        <v>78.05402520986874</v>
      </c>
      <c r="I20" s="53">
        <f t="shared" si="5"/>
        <v>7.7635930134847762</v>
      </c>
      <c r="J20" s="58">
        <v>0</v>
      </c>
      <c r="K20" s="81">
        <v>32.090000000000003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32.090000000000003</v>
      </c>
      <c r="R20" s="91">
        <v>2.87</v>
      </c>
      <c r="S20" s="84">
        <v>0</v>
      </c>
      <c r="T20" s="84">
        <v>0</v>
      </c>
      <c r="U20" s="84">
        <v>56.79</v>
      </c>
      <c r="V20" s="84">
        <v>0</v>
      </c>
      <c r="W20" s="84">
        <v>0</v>
      </c>
      <c r="X20" s="94">
        <f t="shared" si="10"/>
        <v>2.87</v>
      </c>
      <c r="Y20" s="95">
        <f t="shared" si="11"/>
        <v>56.79</v>
      </c>
      <c r="Z20" s="91">
        <v>10.9</v>
      </c>
      <c r="AA20" s="84">
        <v>0</v>
      </c>
      <c r="AB20" s="84">
        <v>0</v>
      </c>
      <c r="AC20" s="84">
        <v>92.21</v>
      </c>
      <c r="AD20" s="96">
        <f t="shared" si="12"/>
        <v>10.9</v>
      </c>
      <c r="AE20" s="52">
        <f t="shared" si="13"/>
        <v>92.21</v>
      </c>
      <c r="AF20" s="118">
        <v>0.14151451612903199</v>
      </c>
      <c r="AG20" s="117">
        <v>0.42775094086021498</v>
      </c>
      <c r="AH20" s="54">
        <f t="shared" si="6"/>
        <v>7.6220784973557443</v>
      </c>
      <c r="AI20" s="63">
        <f t="shared" si="7"/>
        <v>7.0940050069887093</v>
      </c>
      <c r="AJ20" s="64">
        <v>112.03238177664649</v>
      </c>
      <c r="AK20" s="61">
        <v>95.541525494068352</v>
      </c>
      <c r="AL20" s="66">
        <v>80.924025209868745</v>
      </c>
      <c r="AM20" s="61">
        <v>150.69671855808269</v>
      </c>
      <c r="AS20" s="121"/>
      <c r="BA20" s="42"/>
      <c r="BB20" s="42"/>
    </row>
    <row r="21" spans="1:54" ht="15.75" x14ac:dyDescent="0.25">
      <c r="A21" s="25">
        <v>13</v>
      </c>
      <c r="B21" s="69">
        <v>62.77</v>
      </c>
      <c r="C21" s="51">
        <f t="shared" si="0"/>
        <v>-0.88633671685674642</v>
      </c>
      <c r="D21" s="52">
        <f t="shared" si="1"/>
        <v>88.481227962119078</v>
      </c>
      <c r="E21" s="59">
        <f t="shared" si="2"/>
        <v>-24.824891245262343</v>
      </c>
      <c r="F21" s="68">
        <v>162.19999999999999</v>
      </c>
      <c r="G21" s="52">
        <f t="shared" si="3"/>
        <v>91.57394158645215</v>
      </c>
      <c r="H21" s="52">
        <f t="shared" si="4"/>
        <v>63.866030835698837</v>
      </c>
      <c r="I21" s="53">
        <f t="shared" si="5"/>
        <v>6.7600275778490264</v>
      </c>
      <c r="J21" s="58">
        <v>0</v>
      </c>
      <c r="K21" s="81">
        <v>32.03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32.03</v>
      </c>
      <c r="R21" s="91">
        <v>8.11</v>
      </c>
      <c r="S21" s="84">
        <v>0</v>
      </c>
      <c r="T21" s="84">
        <v>0</v>
      </c>
      <c r="U21" s="84">
        <v>56.77</v>
      </c>
      <c r="V21" s="84">
        <v>0</v>
      </c>
      <c r="W21" s="84">
        <v>0</v>
      </c>
      <c r="X21" s="94">
        <f t="shared" si="10"/>
        <v>8.11</v>
      </c>
      <c r="Y21" s="95">
        <f t="shared" si="11"/>
        <v>56.77</v>
      </c>
      <c r="Z21" s="91">
        <v>4</v>
      </c>
      <c r="AA21" s="84">
        <v>0</v>
      </c>
      <c r="AB21" s="84">
        <v>0</v>
      </c>
      <c r="AC21" s="84">
        <v>90.88</v>
      </c>
      <c r="AD21" s="96">
        <f t="shared" si="12"/>
        <v>4</v>
      </c>
      <c r="AE21" s="52">
        <f t="shared" si="13"/>
        <v>90.88</v>
      </c>
      <c r="AF21" s="118">
        <v>0.14151451612903199</v>
      </c>
      <c r="AG21" s="117">
        <v>0.42775094086021498</v>
      </c>
      <c r="AH21" s="54">
        <f t="shared" si="6"/>
        <v>6.6185130617199945</v>
      </c>
      <c r="AI21" s="63">
        <f t="shared" si="7"/>
        <v>6.777357813877444</v>
      </c>
      <c r="AJ21" s="64">
        <v>95.57394158645215</v>
      </c>
      <c r="AK21" s="61">
        <v>89.993663283143249</v>
      </c>
      <c r="AL21" s="66">
        <v>71.976030835698836</v>
      </c>
      <c r="AM21" s="61">
        <v>145.25122796211909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58.370000000000005</v>
      </c>
      <c r="C22" s="51">
        <f t="shared" si="0"/>
        <v>6.7290457198393767</v>
      </c>
      <c r="D22" s="52">
        <f t="shared" si="1"/>
        <v>77.020103070855953</v>
      </c>
      <c r="E22" s="59">
        <f t="shared" si="2"/>
        <v>-25.379148790695332</v>
      </c>
      <c r="F22" s="68">
        <v>172.36</v>
      </c>
      <c r="G22" s="52">
        <f t="shared" si="3"/>
        <v>94.109490591081141</v>
      </c>
      <c r="H22" s="52">
        <f t="shared" si="4"/>
        <v>70.700853621595201</v>
      </c>
      <c r="I22" s="53">
        <f t="shared" si="5"/>
        <v>7.5496557873236405</v>
      </c>
      <c r="J22" s="58">
        <v>0</v>
      </c>
      <c r="K22" s="81">
        <v>32.75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32.75</v>
      </c>
      <c r="R22" s="91">
        <v>7.03</v>
      </c>
      <c r="S22" s="84">
        <v>0</v>
      </c>
      <c r="T22" s="84">
        <v>0</v>
      </c>
      <c r="U22" s="84">
        <v>66.84</v>
      </c>
      <c r="V22" s="84">
        <v>0</v>
      </c>
      <c r="W22" s="84">
        <v>0</v>
      </c>
      <c r="X22" s="94">
        <f t="shared" si="10"/>
        <v>7.03</v>
      </c>
      <c r="Y22" s="95">
        <f t="shared" si="11"/>
        <v>66.84</v>
      </c>
      <c r="Z22" s="91">
        <v>15.7</v>
      </c>
      <c r="AA22" s="84">
        <v>0</v>
      </c>
      <c r="AB22" s="84">
        <v>0</v>
      </c>
      <c r="AC22" s="84">
        <v>90.41</v>
      </c>
      <c r="AD22" s="96">
        <f t="shared" si="12"/>
        <v>15.7</v>
      </c>
      <c r="AE22" s="52">
        <f t="shared" si="13"/>
        <v>90.41</v>
      </c>
      <c r="AF22" s="118">
        <v>0.14151451612903199</v>
      </c>
      <c r="AG22" s="117">
        <v>0.42775094086021498</v>
      </c>
      <c r="AH22" s="54">
        <f t="shared" si="6"/>
        <v>7.4081412711946086</v>
      </c>
      <c r="AI22" s="63">
        <f t="shared" si="7"/>
        <v>6.9431002684444536</v>
      </c>
      <c r="AJ22" s="64">
        <v>109.80949059108114</v>
      </c>
      <c r="AK22" s="61">
        <v>97.139045719839373</v>
      </c>
      <c r="AL22" s="66">
        <v>77.730853621595202</v>
      </c>
      <c r="AM22" s="61">
        <v>143.86010307085596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77.91</v>
      </c>
      <c r="C23" s="51">
        <f t="shared" si="0"/>
        <v>11.777792668851461</v>
      </c>
      <c r="D23" s="52">
        <f t="shared" si="1"/>
        <v>91.504506486782333</v>
      </c>
      <c r="E23" s="59">
        <f t="shared" si="2"/>
        <v>-25.372299155633804</v>
      </c>
      <c r="F23" s="68">
        <v>197.69</v>
      </c>
      <c r="G23" s="52">
        <f t="shared" si="3"/>
        <v>112.86221615197759</v>
      </c>
      <c r="H23" s="52">
        <f t="shared" si="4"/>
        <v>76.618076145497241</v>
      </c>
      <c r="I23" s="53">
        <f t="shared" si="5"/>
        <v>8.2097077025251757</v>
      </c>
      <c r="J23" s="58">
        <v>0</v>
      </c>
      <c r="K23" s="81">
        <v>33.049999999999997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33.049999999999997</v>
      </c>
      <c r="R23" s="91">
        <v>7.77</v>
      </c>
      <c r="S23" s="84">
        <v>0</v>
      </c>
      <c r="T23" s="84">
        <v>0</v>
      </c>
      <c r="U23" s="84">
        <v>56.5</v>
      </c>
      <c r="V23" s="84">
        <v>0</v>
      </c>
      <c r="W23" s="84">
        <v>0</v>
      </c>
      <c r="X23" s="94">
        <f t="shared" si="10"/>
        <v>7.77</v>
      </c>
      <c r="Y23" s="95">
        <f t="shared" si="11"/>
        <v>56.5</v>
      </c>
      <c r="Z23" s="91">
        <v>7</v>
      </c>
      <c r="AA23" s="84">
        <v>0</v>
      </c>
      <c r="AB23" s="84">
        <v>0</v>
      </c>
      <c r="AC23" s="84">
        <v>91.87</v>
      </c>
      <c r="AD23" s="96">
        <f t="shared" si="12"/>
        <v>7</v>
      </c>
      <c r="AE23" s="52">
        <f t="shared" si="13"/>
        <v>91.87</v>
      </c>
      <c r="AF23" s="118">
        <v>0.14151451612903199</v>
      </c>
      <c r="AG23" s="117">
        <v>0.42775094086021498</v>
      </c>
      <c r="AH23" s="54">
        <f t="shared" si="6"/>
        <v>8.0681931863961438</v>
      </c>
      <c r="AI23" s="63">
        <f t="shared" si="7"/>
        <v>7.2499499035059785</v>
      </c>
      <c r="AJ23" s="64">
        <v>119.86221615197759</v>
      </c>
      <c r="AK23" s="61">
        <v>103.64779266885147</v>
      </c>
      <c r="AL23" s="66">
        <v>84.388076145497237</v>
      </c>
      <c r="AM23" s="61">
        <v>148.00450648678233</v>
      </c>
      <c r="AS23" s="121"/>
      <c r="BA23" s="42"/>
      <c r="BB23" s="42"/>
    </row>
    <row r="24" spans="1:54" ht="15.75" x14ac:dyDescent="0.25">
      <c r="A24" s="25">
        <v>16</v>
      </c>
      <c r="B24" s="69">
        <v>78.3</v>
      </c>
      <c r="C24" s="51">
        <f t="shared" si="0"/>
        <v>7.5113606519649636</v>
      </c>
      <c r="D24" s="52">
        <f t="shared" si="1"/>
        <v>95.681626864489246</v>
      </c>
      <c r="E24" s="59">
        <f t="shared" si="2"/>
        <v>-24.89298751645422</v>
      </c>
      <c r="F24" s="68">
        <v>207.84</v>
      </c>
      <c r="G24" s="52">
        <f t="shared" si="3"/>
        <v>116.43196649077468</v>
      </c>
      <c r="H24" s="52">
        <f t="shared" si="4"/>
        <v>83.168686138826558</v>
      </c>
      <c r="I24" s="53">
        <f t="shared" si="5"/>
        <v>8.2393473703987432</v>
      </c>
      <c r="J24" s="58">
        <v>0</v>
      </c>
      <c r="K24" s="81">
        <v>32.659999999999997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32.659999999999997</v>
      </c>
      <c r="R24" s="91">
        <v>3.2</v>
      </c>
      <c r="S24" s="84">
        <v>0</v>
      </c>
      <c r="T24" s="84">
        <v>0</v>
      </c>
      <c r="U24" s="84">
        <v>57.11</v>
      </c>
      <c r="V24" s="84">
        <v>0</v>
      </c>
      <c r="W24" s="84">
        <v>0</v>
      </c>
      <c r="X24" s="94">
        <f t="shared" si="10"/>
        <v>3.2</v>
      </c>
      <c r="Y24" s="95">
        <f t="shared" si="11"/>
        <v>57.11</v>
      </c>
      <c r="Z24" s="91">
        <v>2.2000000000000002</v>
      </c>
      <c r="AA24" s="84">
        <v>0</v>
      </c>
      <c r="AB24" s="84">
        <v>0</v>
      </c>
      <c r="AC24" s="84">
        <v>94.45</v>
      </c>
      <c r="AD24" s="96">
        <f t="shared" si="12"/>
        <v>2.2000000000000002</v>
      </c>
      <c r="AE24" s="52">
        <f t="shared" si="13"/>
        <v>94.45</v>
      </c>
      <c r="AF24" s="118">
        <v>0.14151451612903199</v>
      </c>
      <c r="AG24" s="117">
        <v>0.42775094086021498</v>
      </c>
      <c r="AH24" s="54">
        <f t="shared" si="6"/>
        <v>8.0978328542697113</v>
      </c>
      <c r="AI24" s="63">
        <f t="shared" si="7"/>
        <v>7.3392615426855627</v>
      </c>
      <c r="AJ24" s="64">
        <v>118.63196649077469</v>
      </c>
      <c r="AK24" s="61">
        <v>101.96136065196497</v>
      </c>
      <c r="AL24" s="66">
        <v>86.368686138826561</v>
      </c>
      <c r="AM24" s="61">
        <v>152.79162686448925</v>
      </c>
      <c r="AS24" s="121"/>
      <c r="BA24" s="42"/>
      <c r="BB24" s="42"/>
    </row>
    <row r="25" spans="1:54" ht="15.75" x14ac:dyDescent="0.25">
      <c r="A25" s="25">
        <v>17</v>
      </c>
      <c r="B25" s="69">
        <v>66.5</v>
      </c>
      <c r="C25" s="51">
        <f t="shared" si="0"/>
        <v>-2.4837064285992057</v>
      </c>
      <c r="D25" s="52">
        <f t="shared" si="1"/>
        <v>94.135698014560518</v>
      </c>
      <c r="E25" s="59">
        <f t="shared" si="2"/>
        <v>-25.151991585961291</v>
      </c>
      <c r="F25" s="68">
        <v>195.83</v>
      </c>
      <c r="G25" s="52">
        <f t="shared" si="3"/>
        <v>106.8115735880576</v>
      </c>
      <c r="H25" s="52">
        <f t="shared" si="4"/>
        <v>81.326652484803546</v>
      </c>
      <c r="I25" s="53">
        <f t="shared" si="5"/>
        <v>7.691773927138879</v>
      </c>
      <c r="J25" s="58">
        <v>0</v>
      </c>
      <c r="K25" s="81">
        <v>32.549999999999997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32.549999999999997</v>
      </c>
      <c r="R25" s="91">
        <v>2.5</v>
      </c>
      <c r="S25" s="84">
        <v>0</v>
      </c>
      <c r="T25" s="84">
        <v>0</v>
      </c>
      <c r="U25" s="84">
        <v>57.75</v>
      </c>
      <c r="V25" s="84">
        <v>0</v>
      </c>
      <c r="W25" s="84">
        <v>0</v>
      </c>
      <c r="X25" s="94">
        <f t="shared" si="10"/>
        <v>2.5</v>
      </c>
      <c r="Y25" s="95">
        <f t="shared" si="11"/>
        <v>57.75</v>
      </c>
      <c r="Z25" s="91">
        <v>0.5</v>
      </c>
      <c r="AA25" s="84">
        <v>0</v>
      </c>
      <c r="AB25" s="84">
        <v>0</v>
      </c>
      <c r="AC25" s="84">
        <v>92.54</v>
      </c>
      <c r="AD25" s="96">
        <f t="shared" si="12"/>
        <v>0.5</v>
      </c>
      <c r="AE25" s="52">
        <f t="shared" si="13"/>
        <v>92.54</v>
      </c>
      <c r="AF25" s="118">
        <v>0.14151451612903199</v>
      </c>
      <c r="AG25" s="117">
        <v>0.42775094086021498</v>
      </c>
      <c r="AH25" s="54">
        <f t="shared" si="6"/>
        <v>7.5502594110098471</v>
      </c>
      <c r="AI25" s="63">
        <f t="shared" si="7"/>
        <v>6.9702574731784921</v>
      </c>
      <c r="AJ25" s="64">
        <v>107.3115735880576</v>
      </c>
      <c r="AK25" s="61">
        <v>90.056293571400801</v>
      </c>
      <c r="AL25" s="66">
        <v>83.826652484803546</v>
      </c>
      <c r="AM25" s="61">
        <v>151.88569801456052</v>
      </c>
      <c r="AS25" s="121"/>
      <c r="BA25" s="42"/>
      <c r="BB25" s="42"/>
    </row>
    <row r="26" spans="1:54" ht="15.75" x14ac:dyDescent="0.25">
      <c r="A26" s="25">
        <v>18</v>
      </c>
      <c r="B26" s="69">
        <v>69.77</v>
      </c>
      <c r="C26" s="51">
        <f t="shared" si="0"/>
        <v>4.8825450038166025</v>
      </c>
      <c r="D26" s="52">
        <f t="shared" si="1"/>
        <v>90.021499463767896</v>
      </c>
      <c r="E26" s="59">
        <f t="shared" si="2"/>
        <v>-25.134044467584467</v>
      </c>
      <c r="F26" s="68">
        <v>212.46</v>
      </c>
      <c r="G26" s="52">
        <f t="shared" si="3"/>
        <v>117.01659408099708</v>
      </c>
      <c r="H26" s="52">
        <f t="shared" si="4"/>
        <v>87.233698216477762</v>
      </c>
      <c r="I26" s="53">
        <f t="shared" si="5"/>
        <v>8.2097077025251473</v>
      </c>
      <c r="J26" s="58">
        <v>0</v>
      </c>
      <c r="K26" s="81">
        <v>32.659999999999997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32.659999999999997</v>
      </c>
      <c r="R26" s="91">
        <v>0</v>
      </c>
      <c r="S26" s="84">
        <v>0</v>
      </c>
      <c r="T26" s="84">
        <v>0</v>
      </c>
      <c r="U26" s="84">
        <v>57.25</v>
      </c>
      <c r="V26" s="84">
        <v>0</v>
      </c>
      <c r="W26" s="84">
        <v>0</v>
      </c>
      <c r="X26" s="94">
        <f t="shared" si="10"/>
        <v>0</v>
      </c>
      <c r="Y26" s="95">
        <f t="shared" si="11"/>
        <v>57.25</v>
      </c>
      <c r="Z26" s="91">
        <v>0</v>
      </c>
      <c r="AA26" s="84">
        <v>0</v>
      </c>
      <c r="AB26" s="84">
        <v>0</v>
      </c>
      <c r="AC26" s="84">
        <v>94.23</v>
      </c>
      <c r="AD26" s="96">
        <f t="shared" si="12"/>
        <v>0</v>
      </c>
      <c r="AE26" s="52">
        <f t="shared" si="13"/>
        <v>94.23</v>
      </c>
      <c r="AF26" s="118">
        <v>0.14151451612903199</v>
      </c>
      <c r="AG26" s="117">
        <v>0.42775094086021498</v>
      </c>
      <c r="AH26" s="54">
        <f t="shared" si="6"/>
        <v>8.0681931863961154</v>
      </c>
      <c r="AI26" s="63">
        <f t="shared" si="7"/>
        <v>7.0982045915553158</v>
      </c>
      <c r="AJ26" s="64">
        <v>117.01659408099708</v>
      </c>
      <c r="AK26" s="61">
        <v>99.112545003816606</v>
      </c>
      <c r="AL26" s="128">
        <v>87.233698216477762</v>
      </c>
      <c r="AM26" s="61">
        <v>147.2714994637679</v>
      </c>
      <c r="AS26" s="121"/>
      <c r="BA26" s="42"/>
      <c r="BB26" s="42"/>
    </row>
    <row r="27" spans="1:54" ht="15.75" x14ac:dyDescent="0.25">
      <c r="A27" s="25">
        <v>19</v>
      </c>
      <c r="B27" s="69">
        <v>79.25</v>
      </c>
      <c r="C27" s="51">
        <f t="shared" si="0"/>
        <v>15.830196792990719</v>
      </c>
      <c r="D27" s="52">
        <f t="shared" si="1"/>
        <v>88.359029218486029</v>
      </c>
      <c r="E27" s="59">
        <f t="shared" si="2"/>
        <v>-24.939226011476769</v>
      </c>
      <c r="F27" s="68">
        <v>241.14</v>
      </c>
      <c r="G27" s="52">
        <f t="shared" si="3"/>
        <v>134.13942693504998</v>
      </c>
      <c r="H27" s="52">
        <f t="shared" si="4"/>
        <v>97.70103616069224</v>
      </c>
      <c r="I27" s="53">
        <f t="shared" si="5"/>
        <v>9.29953690425776</v>
      </c>
      <c r="J27" s="58">
        <v>0</v>
      </c>
      <c r="K27" s="81">
        <v>32.69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32.69</v>
      </c>
      <c r="R27" s="91">
        <v>0</v>
      </c>
      <c r="S27" s="84">
        <v>0</v>
      </c>
      <c r="T27" s="84">
        <v>0</v>
      </c>
      <c r="U27" s="84">
        <v>57.94</v>
      </c>
      <c r="V27" s="84">
        <v>0</v>
      </c>
      <c r="W27" s="84">
        <v>0</v>
      </c>
      <c r="X27" s="94">
        <f t="shared" si="10"/>
        <v>0</v>
      </c>
      <c r="Y27" s="95">
        <f t="shared" si="11"/>
        <v>57.94</v>
      </c>
      <c r="Z27" s="91">
        <v>0</v>
      </c>
      <c r="AA27" s="84">
        <v>0</v>
      </c>
      <c r="AB27" s="84">
        <v>0</v>
      </c>
      <c r="AC27" s="84">
        <v>92.06</v>
      </c>
      <c r="AD27" s="96">
        <f t="shared" si="12"/>
        <v>0</v>
      </c>
      <c r="AE27" s="52">
        <f t="shared" si="13"/>
        <v>92.06</v>
      </c>
      <c r="AF27" s="118">
        <v>0.14151451612903199</v>
      </c>
      <c r="AG27" s="117">
        <v>0.42775094086021498</v>
      </c>
      <c r="AH27" s="54">
        <f t="shared" si="6"/>
        <v>9.1580223881287282</v>
      </c>
      <c r="AI27" s="63">
        <f t="shared" si="7"/>
        <v>7.323023047663014</v>
      </c>
      <c r="AJ27" s="64">
        <v>134.13942693504998</v>
      </c>
      <c r="AK27" s="61">
        <v>107.89019679299072</v>
      </c>
      <c r="AL27" s="128">
        <v>97.70103616069224</v>
      </c>
      <c r="AM27" s="61">
        <v>146.29902921848603</v>
      </c>
      <c r="AS27" s="121"/>
      <c r="BA27" s="42"/>
      <c r="BB27" s="42"/>
    </row>
    <row r="28" spans="1:54" ht="15.75" x14ac:dyDescent="0.25">
      <c r="A28" s="25">
        <v>20</v>
      </c>
      <c r="B28" s="69">
        <v>79.5</v>
      </c>
      <c r="C28" s="51">
        <f t="shared" si="0"/>
        <v>9.6747352450655768</v>
      </c>
      <c r="D28" s="52">
        <f t="shared" si="1"/>
        <v>94.761526369249822</v>
      </c>
      <c r="E28" s="59">
        <f t="shared" si="2"/>
        <v>-24.936261614315434</v>
      </c>
      <c r="F28" s="68">
        <v>238.74</v>
      </c>
      <c r="G28" s="52">
        <f t="shared" si="3"/>
        <v>132.76379008902506</v>
      </c>
      <c r="H28" s="52">
        <f t="shared" si="4"/>
        <v>96.76787220262419</v>
      </c>
      <c r="I28" s="53">
        <f t="shared" si="5"/>
        <v>9.2083377083507649</v>
      </c>
      <c r="J28" s="58">
        <v>0</v>
      </c>
      <c r="K28" s="81">
        <v>32.64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32.64</v>
      </c>
      <c r="R28" s="91">
        <v>0</v>
      </c>
      <c r="S28" s="84">
        <v>0</v>
      </c>
      <c r="T28" s="84">
        <v>0</v>
      </c>
      <c r="U28" s="84">
        <v>57.96</v>
      </c>
      <c r="V28" s="84">
        <v>0</v>
      </c>
      <c r="W28" s="84">
        <v>0</v>
      </c>
      <c r="X28" s="94">
        <f t="shared" si="10"/>
        <v>0</v>
      </c>
      <c r="Y28" s="95">
        <f t="shared" si="11"/>
        <v>57.96</v>
      </c>
      <c r="Z28" s="91">
        <v>0</v>
      </c>
      <c r="AA28" s="84">
        <v>0</v>
      </c>
      <c r="AB28" s="84">
        <v>0</v>
      </c>
      <c r="AC28" s="84">
        <v>90.16</v>
      </c>
      <c r="AD28" s="96">
        <f t="shared" si="12"/>
        <v>0</v>
      </c>
      <c r="AE28" s="52">
        <f t="shared" si="13"/>
        <v>90.16</v>
      </c>
      <c r="AF28" s="118">
        <v>0.14151451612903199</v>
      </c>
      <c r="AG28" s="117">
        <v>0.42775094086021498</v>
      </c>
      <c r="AH28" s="54">
        <f t="shared" si="6"/>
        <v>9.0668231922217331</v>
      </c>
      <c r="AI28" s="63">
        <f t="shared" si="7"/>
        <v>7.2759874448243522</v>
      </c>
      <c r="AJ28" s="64">
        <v>132.76379008902506</v>
      </c>
      <c r="AK28" s="61">
        <v>99.834735245065573</v>
      </c>
      <c r="AL28" s="128">
        <v>96.76787220262419</v>
      </c>
      <c r="AM28" s="61">
        <v>152.72152636924983</v>
      </c>
      <c r="AS28" s="121"/>
      <c r="BA28" s="42"/>
      <c r="BB28" s="42"/>
    </row>
    <row r="29" spans="1:54" ht="15.75" x14ac:dyDescent="0.25">
      <c r="A29" s="25">
        <v>21</v>
      </c>
      <c r="B29" s="69">
        <v>71.41</v>
      </c>
      <c r="C29" s="51">
        <f t="shared" si="0"/>
        <v>5.2620995927410519</v>
      </c>
      <c r="D29" s="52">
        <f t="shared" si="1"/>
        <v>91.11346669692459</v>
      </c>
      <c r="E29" s="59">
        <f t="shared" si="2"/>
        <v>-24.965566289665631</v>
      </c>
      <c r="F29" s="68">
        <v>236.45</v>
      </c>
      <c r="G29" s="52">
        <f t="shared" si="3"/>
        <v>129.81145518024911</v>
      </c>
      <c r="H29" s="52">
        <f t="shared" si="4"/>
        <v>97.517226328933987</v>
      </c>
      <c r="I29" s="53">
        <f t="shared" si="5"/>
        <v>9.1213184908168863</v>
      </c>
      <c r="J29" s="58">
        <v>0</v>
      </c>
      <c r="K29" s="81">
        <v>32.51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32.51</v>
      </c>
      <c r="R29" s="91">
        <v>0</v>
      </c>
      <c r="S29" s="84">
        <v>0</v>
      </c>
      <c r="T29" s="84">
        <v>0</v>
      </c>
      <c r="U29" s="84">
        <v>58.08</v>
      </c>
      <c r="V29" s="84">
        <v>0</v>
      </c>
      <c r="W29" s="84">
        <v>0</v>
      </c>
      <c r="X29" s="94">
        <f t="shared" si="10"/>
        <v>0</v>
      </c>
      <c r="Y29" s="95">
        <f t="shared" si="11"/>
        <v>58.08</v>
      </c>
      <c r="Z29" s="91">
        <v>0</v>
      </c>
      <c r="AA29" s="84">
        <v>0</v>
      </c>
      <c r="AB29" s="84">
        <v>0</v>
      </c>
      <c r="AC29" s="84">
        <v>92.57</v>
      </c>
      <c r="AD29" s="96">
        <f t="shared" si="12"/>
        <v>0</v>
      </c>
      <c r="AE29" s="52">
        <f t="shared" si="13"/>
        <v>92.57</v>
      </c>
      <c r="AF29" s="118">
        <v>0.14151451612903199</v>
      </c>
      <c r="AG29" s="117">
        <v>0.42775094086021498</v>
      </c>
      <c r="AH29" s="54">
        <f t="shared" si="6"/>
        <v>8.9798039746878544</v>
      </c>
      <c r="AI29" s="63">
        <f t="shared" si="7"/>
        <v>7.1166827694741528</v>
      </c>
      <c r="AJ29" s="64">
        <v>129.81145518024911</v>
      </c>
      <c r="AK29" s="61">
        <v>97.832099592741045</v>
      </c>
      <c r="AL29" s="128">
        <v>97.517226328933987</v>
      </c>
      <c r="AM29" s="61">
        <v>149.19346669692459</v>
      </c>
      <c r="AO29" s="49"/>
      <c r="AP29" s="49"/>
      <c r="AQ29" s="49"/>
      <c r="AR29" s="42"/>
      <c r="AS29" s="133"/>
      <c r="BA29" s="42"/>
      <c r="BB29" s="42"/>
    </row>
    <row r="30" spans="1:54" ht="15.75" x14ac:dyDescent="0.25">
      <c r="A30" s="25">
        <v>22</v>
      </c>
      <c r="B30" s="69">
        <v>61.679999999999993</v>
      </c>
      <c r="C30" s="51">
        <f t="shared" si="0"/>
        <v>2.1075000417385752</v>
      </c>
      <c r="D30" s="52">
        <f t="shared" si="1"/>
        <v>84.932639221854529</v>
      </c>
      <c r="E30" s="59">
        <f t="shared" si="2"/>
        <v>-25.360139263593133</v>
      </c>
      <c r="F30" s="68">
        <v>229.91</v>
      </c>
      <c r="G30" s="52">
        <f t="shared" si="3"/>
        <v>130.53991086006215</v>
      </c>
      <c r="H30" s="52">
        <f t="shared" si="4"/>
        <v>90.497288328602536</v>
      </c>
      <c r="I30" s="53">
        <f t="shared" si="5"/>
        <v>8.8728008113353063</v>
      </c>
      <c r="J30" s="58">
        <v>0</v>
      </c>
      <c r="K30" s="81">
        <v>32.64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32.64</v>
      </c>
      <c r="R30" s="91">
        <v>0</v>
      </c>
      <c r="S30" s="84">
        <v>0</v>
      </c>
      <c r="T30" s="84">
        <v>0</v>
      </c>
      <c r="U30" s="84">
        <v>58.08</v>
      </c>
      <c r="V30" s="84">
        <v>0</v>
      </c>
      <c r="W30" s="84">
        <v>0</v>
      </c>
      <c r="X30" s="94">
        <f t="shared" si="10"/>
        <v>0</v>
      </c>
      <c r="Y30" s="95">
        <f t="shared" si="11"/>
        <v>58.08</v>
      </c>
      <c r="Z30" s="91">
        <v>0</v>
      </c>
      <c r="AA30" s="84">
        <v>0</v>
      </c>
      <c r="AB30" s="84">
        <v>0</v>
      </c>
      <c r="AC30" s="84">
        <v>92.72</v>
      </c>
      <c r="AD30" s="96">
        <f t="shared" si="12"/>
        <v>0</v>
      </c>
      <c r="AE30" s="52">
        <f t="shared" si="13"/>
        <v>92.72</v>
      </c>
      <c r="AF30" s="118">
        <v>0.14151451612903199</v>
      </c>
      <c r="AG30" s="117">
        <v>0.42775094086021498</v>
      </c>
      <c r="AH30" s="54">
        <f t="shared" si="6"/>
        <v>8.7312862952062744</v>
      </c>
      <c r="AI30" s="63">
        <f t="shared" si="7"/>
        <v>6.852109795546653</v>
      </c>
      <c r="AJ30" s="64">
        <v>130.53991086006215</v>
      </c>
      <c r="AK30" s="61">
        <v>94.827500041738574</v>
      </c>
      <c r="AL30" s="128">
        <v>90.497288328602536</v>
      </c>
      <c r="AM30" s="61">
        <v>143.01263922185453</v>
      </c>
      <c r="AO30" s="49"/>
      <c r="AP30" s="49"/>
      <c r="AQ30" s="49"/>
      <c r="AR30" s="42"/>
      <c r="AS30" s="133"/>
      <c r="BA30" s="42"/>
      <c r="BB30" s="42"/>
    </row>
    <row r="31" spans="1:54" ht="15.75" x14ac:dyDescent="0.25">
      <c r="A31" s="25">
        <v>23</v>
      </c>
      <c r="B31" s="69">
        <v>53.17</v>
      </c>
      <c r="C31" s="216">
        <f>AK31-AE31</f>
        <v>-1.8739233383849694</v>
      </c>
      <c r="D31" s="52">
        <f t="shared" si="1"/>
        <v>80.774031632830457</v>
      </c>
      <c r="E31" s="59">
        <f t="shared" si="2"/>
        <v>-25.730108294445486</v>
      </c>
      <c r="F31" s="68">
        <v>213.14</v>
      </c>
      <c r="G31" s="52">
        <f t="shared" si="3"/>
        <v>120.6796281001492</v>
      </c>
      <c r="H31" s="52">
        <f t="shared" si="4"/>
        <v>84.22482448700768</v>
      </c>
      <c r="I31" s="53">
        <f t="shared" si="5"/>
        <v>8.2355474128431148</v>
      </c>
      <c r="J31" s="58">
        <v>0</v>
      </c>
      <c r="K31" s="81">
        <v>32.729999999999997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32.729999999999997</v>
      </c>
      <c r="R31" s="91">
        <v>0</v>
      </c>
      <c r="S31" s="84">
        <v>0</v>
      </c>
      <c r="T31" s="84">
        <v>0</v>
      </c>
      <c r="U31" s="84">
        <v>58.25</v>
      </c>
      <c r="V31" s="84">
        <v>0</v>
      </c>
      <c r="W31" s="84">
        <v>0</v>
      </c>
      <c r="X31" s="94">
        <f t="shared" si="10"/>
        <v>0</v>
      </c>
      <c r="Y31" s="95">
        <f t="shared" si="11"/>
        <v>58.25</v>
      </c>
      <c r="Z31" s="91">
        <v>0</v>
      </c>
      <c r="AA31" s="84">
        <v>0</v>
      </c>
      <c r="AB31" s="84">
        <v>0</v>
      </c>
      <c r="AC31" s="84">
        <v>90.97</v>
      </c>
      <c r="AD31" s="96">
        <f t="shared" si="12"/>
        <v>0</v>
      </c>
      <c r="AE31" s="52">
        <f t="shared" si="13"/>
        <v>90.97</v>
      </c>
      <c r="AF31" s="118">
        <v>0.14151451612903199</v>
      </c>
      <c r="AG31" s="117">
        <v>0.42775094086021498</v>
      </c>
      <c r="AH31" s="54">
        <f t="shared" si="6"/>
        <v>8.0940328967140829</v>
      </c>
      <c r="AI31" s="63">
        <f t="shared" si="7"/>
        <v>6.5721407646942964</v>
      </c>
      <c r="AJ31" s="64">
        <v>120.6796281001492</v>
      </c>
      <c r="AK31" s="61">
        <v>89.096076661615029</v>
      </c>
      <c r="AL31" s="128">
        <v>84.22482448700768</v>
      </c>
      <c r="AM31" s="61">
        <v>139.02403163283046</v>
      </c>
      <c r="AS31" s="121"/>
      <c r="BA31" s="42"/>
      <c r="BB31" s="42"/>
    </row>
    <row r="32" spans="1:54" ht="16.5" thickBot="1" x14ac:dyDescent="0.3">
      <c r="A32" s="26">
        <v>24</v>
      </c>
      <c r="B32" s="70">
        <v>53.739999999999995</v>
      </c>
      <c r="C32" s="55">
        <f t="shared" si="0"/>
        <v>5.3853660310326745</v>
      </c>
      <c r="D32" s="52">
        <f t="shared" si="1"/>
        <v>74.303956108757916</v>
      </c>
      <c r="E32" s="59">
        <f t="shared" si="2"/>
        <v>-25.949322139790596</v>
      </c>
      <c r="F32" s="71">
        <v>202.83</v>
      </c>
      <c r="G32" s="56">
        <f t="shared" si="3"/>
        <v>115.45553409833641</v>
      </c>
      <c r="H32" s="52">
        <f t="shared" si="4"/>
        <v>79.530693888054714</v>
      </c>
      <c r="I32" s="53">
        <f t="shared" si="5"/>
        <v>7.8437720136088807</v>
      </c>
      <c r="J32" s="58">
        <v>0</v>
      </c>
      <c r="K32" s="81">
        <v>32.729999999999997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32.729999999999997</v>
      </c>
      <c r="R32" s="91">
        <v>0</v>
      </c>
      <c r="S32" s="84">
        <v>0</v>
      </c>
      <c r="T32" s="84">
        <v>0</v>
      </c>
      <c r="U32" s="84">
        <v>58.25</v>
      </c>
      <c r="V32" s="84">
        <v>0</v>
      </c>
      <c r="W32" s="84">
        <v>0</v>
      </c>
      <c r="X32" s="94">
        <f t="shared" si="10"/>
        <v>0</v>
      </c>
      <c r="Y32" s="95">
        <f t="shared" si="11"/>
        <v>58.25</v>
      </c>
      <c r="Z32" s="92">
        <v>0</v>
      </c>
      <c r="AA32" s="93">
        <v>0</v>
      </c>
      <c r="AB32" s="93">
        <v>0</v>
      </c>
      <c r="AC32" s="93">
        <v>82.57</v>
      </c>
      <c r="AD32" s="96">
        <f t="shared" si="12"/>
        <v>0</v>
      </c>
      <c r="AE32" s="52">
        <f t="shared" si="13"/>
        <v>82.57</v>
      </c>
      <c r="AF32" s="118">
        <v>0.14151451612903199</v>
      </c>
      <c r="AG32" s="117">
        <v>0.42775094086021498</v>
      </c>
      <c r="AH32" s="54">
        <f t="shared" si="6"/>
        <v>7.7022574974798488</v>
      </c>
      <c r="AI32" s="63">
        <f t="shared" si="7"/>
        <v>6.3529269193491871</v>
      </c>
      <c r="AJ32" s="65">
        <v>115.45553409833641</v>
      </c>
      <c r="AK32" s="62">
        <v>87.955366031032668</v>
      </c>
      <c r="AL32" s="129">
        <v>79.530693888054714</v>
      </c>
      <c r="AM32" s="62">
        <v>132.55395610875792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86.84</v>
      </c>
      <c r="C33" s="40">
        <f t="shared" ref="C33:AE33" si="14">MAX(C9:C32)</f>
        <v>27.840703658819621</v>
      </c>
      <c r="D33" s="40">
        <f t="shared" si="14"/>
        <v>95.681626864489246</v>
      </c>
      <c r="E33" s="40">
        <f t="shared" si="14"/>
        <v>-24.56824405215108</v>
      </c>
      <c r="F33" s="40">
        <f t="shared" si="14"/>
        <v>241.14</v>
      </c>
      <c r="G33" s="40">
        <f t="shared" si="14"/>
        <v>134.13942693504998</v>
      </c>
      <c r="H33" s="40">
        <f t="shared" si="14"/>
        <v>97.70103616069224</v>
      </c>
      <c r="I33" s="40">
        <f t="shared" si="14"/>
        <v>9.29953690425776</v>
      </c>
      <c r="J33" s="40">
        <f t="shared" si="14"/>
        <v>0</v>
      </c>
      <c r="K33" s="40">
        <f t="shared" si="14"/>
        <v>33.049999999999997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33.049999999999997</v>
      </c>
      <c r="R33" s="40">
        <f t="shared" si="14"/>
        <v>22.9</v>
      </c>
      <c r="S33" s="40">
        <f t="shared" si="14"/>
        <v>0</v>
      </c>
      <c r="T33" s="40">
        <f t="shared" si="14"/>
        <v>0</v>
      </c>
      <c r="U33" s="40">
        <f t="shared" si="14"/>
        <v>66.84</v>
      </c>
      <c r="V33" s="40">
        <f t="shared" si="14"/>
        <v>0</v>
      </c>
      <c r="W33" s="40">
        <f t="shared" si="14"/>
        <v>0</v>
      </c>
      <c r="X33" s="40">
        <f t="shared" si="14"/>
        <v>22.9</v>
      </c>
      <c r="Y33" s="40">
        <f t="shared" si="14"/>
        <v>66.84</v>
      </c>
      <c r="Z33" s="40"/>
      <c r="AA33" s="40"/>
      <c r="AB33" s="40"/>
      <c r="AC33" s="40"/>
      <c r="AD33" s="40">
        <f t="shared" si="14"/>
        <v>15.7</v>
      </c>
      <c r="AE33" s="40">
        <f t="shared" si="14"/>
        <v>94.45</v>
      </c>
      <c r="AF33" s="40">
        <f t="shared" ref="AF33:AM33" si="15">MAX(AF9:AF32)</f>
        <v>0.14151451612903215</v>
      </c>
      <c r="AG33" s="40">
        <f t="shared" si="15"/>
        <v>0.42775094086021509</v>
      </c>
      <c r="AH33" s="40">
        <f t="shared" si="15"/>
        <v>9.1580223881287282</v>
      </c>
      <c r="AI33" s="40">
        <f t="shared" si="15"/>
        <v>7.3392615426855627</v>
      </c>
      <c r="AJ33" s="40">
        <f t="shared" si="15"/>
        <v>134.13942693504998</v>
      </c>
      <c r="AK33" s="40">
        <f t="shared" si="15"/>
        <v>107.89019679299072</v>
      </c>
      <c r="AL33" s="40">
        <f t="shared" si="15"/>
        <v>97.70103616069224</v>
      </c>
      <c r="AM33" s="130">
        <f t="shared" si="15"/>
        <v>152.79162686448925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63.742857142857133</v>
      </c>
      <c r="C34" s="41">
        <f t="shared" ref="C34:AE34" si="16">AVERAGE(C9:C33,C9:C32)</f>
        <v>7.7969410736337856</v>
      </c>
      <c r="D34" s="41">
        <f t="shared" si="16"/>
        <v>81.814911324116466</v>
      </c>
      <c r="E34" s="41">
        <f t="shared" si="16"/>
        <v>-25.621769000379693</v>
      </c>
      <c r="F34" s="41">
        <f t="shared" si="16"/>
        <v>194.06816326530608</v>
      </c>
      <c r="G34" s="41">
        <f t="shared" si="16"/>
        <v>108.39718688091997</v>
      </c>
      <c r="H34" s="41">
        <f t="shared" si="16"/>
        <v>77.901597042105962</v>
      </c>
      <c r="I34" s="41">
        <f t="shared" si="16"/>
        <v>7.7693793422802031</v>
      </c>
      <c r="J34" s="41">
        <f t="shared" si="16"/>
        <v>0</v>
      </c>
      <c r="K34" s="41">
        <f t="shared" si="16"/>
        <v>32.656938775510206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32.656938775510206</v>
      </c>
      <c r="R34" s="41">
        <f t="shared" si="16"/>
        <v>4.4224489795918362</v>
      </c>
      <c r="S34" s="41">
        <f t="shared" si="16"/>
        <v>0</v>
      </c>
      <c r="T34" s="41">
        <f t="shared" si="16"/>
        <v>0</v>
      </c>
      <c r="U34" s="41">
        <f t="shared" si="16"/>
        <v>57.215102040816326</v>
      </c>
      <c r="V34" s="41">
        <f t="shared" si="16"/>
        <v>0</v>
      </c>
      <c r="W34" s="41">
        <f t="shared" si="16"/>
        <v>0</v>
      </c>
      <c r="X34" s="41">
        <f t="shared" si="16"/>
        <v>4.4224489795918362</v>
      </c>
      <c r="Y34" s="41">
        <f t="shared" si="16"/>
        <v>57.215102040816326</v>
      </c>
      <c r="Z34" s="41">
        <f>AVERAGE(Z9:Z33,Z9:Z32)</f>
        <v>2.9083333333333328</v>
      </c>
      <c r="AA34" s="41">
        <f>AVERAGE(AA9:AA33,AA9:AA32)</f>
        <v>0</v>
      </c>
      <c r="AB34" s="41">
        <f>AVERAGE(AB9:AB33,AB9:AB32)</f>
        <v>0</v>
      </c>
      <c r="AC34" s="41">
        <f t="shared" si="16"/>
        <v>82.378333333333316</v>
      </c>
      <c r="AD34" s="41">
        <f t="shared" si="16"/>
        <v>3.16938775510204</v>
      </c>
      <c r="AE34" s="41">
        <f t="shared" si="16"/>
        <v>82.624693877550996</v>
      </c>
      <c r="AF34" s="41">
        <f t="shared" ref="AF34:AM34" si="17">AVERAGE(AF9:AF33,AF9:AF32)</f>
        <v>0.14151451612903196</v>
      </c>
      <c r="AG34" s="41">
        <f t="shared" si="17"/>
        <v>0.42775094086021465</v>
      </c>
      <c r="AH34" s="41">
        <f t="shared" si="17"/>
        <v>7.6278648261511721</v>
      </c>
      <c r="AI34" s="41">
        <f t="shared" si="17"/>
        <v>6.5928322329579956</v>
      </c>
      <c r="AJ34" s="41">
        <f t="shared" si="17"/>
        <v>111.24616647275673</v>
      </c>
      <c r="AK34" s="41">
        <f t="shared" si="17"/>
        <v>90.127747055963823</v>
      </c>
      <c r="AL34" s="41">
        <f t="shared" si="17"/>
        <v>81.856699082922276</v>
      </c>
      <c r="AM34" s="131">
        <f t="shared" si="17"/>
        <v>138.83144193636139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1" t="s">
        <v>15</v>
      </c>
      <c r="B36" s="212"/>
      <c r="C36" s="212"/>
      <c r="D36" s="212"/>
      <c r="E36" s="212"/>
      <c r="F36" s="213"/>
      <c r="G36" s="114"/>
      <c r="H36" s="202" t="s">
        <v>93</v>
      </c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4"/>
      <c r="W36" s="202" t="s">
        <v>94</v>
      </c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4"/>
      <c r="AL36" s="202" t="s">
        <v>95</v>
      </c>
      <c r="AM36" s="203"/>
      <c r="AN36" s="203"/>
      <c r="AO36" s="203"/>
      <c r="AP36" s="203"/>
      <c r="AQ36" s="203"/>
      <c r="AR36" s="203"/>
      <c r="AS36" s="204"/>
    </row>
    <row r="37" spans="1:45" ht="23.25" customHeight="1" x14ac:dyDescent="0.25">
      <c r="A37" s="200" t="s">
        <v>92</v>
      </c>
      <c r="B37" s="201"/>
      <c r="C37" s="201"/>
      <c r="D37" s="200" t="s">
        <v>99</v>
      </c>
      <c r="E37" s="201"/>
      <c r="F37" s="205"/>
      <c r="G37" s="115"/>
      <c r="H37" s="197" t="s">
        <v>19</v>
      </c>
      <c r="I37" s="198"/>
      <c r="J37" s="198"/>
      <c r="K37" s="198"/>
      <c r="L37" s="199"/>
      <c r="M37" s="214" t="s">
        <v>17</v>
      </c>
      <c r="N37" s="198"/>
      <c r="O37" s="198"/>
      <c r="P37" s="198"/>
      <c r="Q37" s="199"/>
      <c r="R37" s="214" t="s">
        <v>18</v>
      </c>
      <c r="S37" s="198"/>
      <c r="T37" s="198"/>
      <c r="U37" s="198"/>
      <c r="V37" s="215"/>
      <c r="W37" s="197" t="s">
        <v>96</v>
      </c>
      <c r="X37" s="198"/>
      <c r="Y37" s="198"/>
      <c r="Z37" s="198"/>
      <c r="AA37" s="199"/>
      <c r="AB37" s="214" t="s">
        <v>16</v>
      </c>
      <c r="AC37" s="198"/>
      <c r="AD37" s="198"/>
      <c r="AE37" s="198"/>
      <c r="AF37" s="199"/>
      <c r="AG37" s="214" t="s">
        <v>74</v>
      </c>
      <c r="AH37" s="198"/>
      <c r="AI37" s="198"/>
      <c r="AJ37" s="198"/>
      <c r="AK37" s="215"/>
      <c r="AL37" s="197" t="s">
        <v>91</v>
      </c>
      <c r="AM37" s="198"/>
      <c r="AN37" s="198"/>
      <c r="AO37" s="199"/>
      <c r="AP37" s="214" t="s">
        <v>97</v>
      </c>
      <c r="AQ37" s="198"/>
      <c r="AR37" s="198"/>
      <c r="AS37" s="21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5">
        <v>778</v>
      </c>
      <c r="K38" s="134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5">
        <v>92.19</v>
      </c>
      <c r="Z38" s="134"/>
      <c r="AA38" s="8" t="s">
        <v>21</v>
      </c>
      <c r="AB38" s="5" t="s">
        <v>23</v>
      </c>
      <c r="AC38" s="30"/>
      <c r="AD38" s="135">
        <v>1404.5</v>
      </c>
      <c r="AE38" s="134"/>
      <c r="AF38" s="7" t="s">
        <v>21</v>
      </c>
      <c r="AG38" s="5" t="s">
        <v>24</v>
      </c>
      <c r="AH38" s="6"/>
      <c r="AI38" s="135">
        <v>0</v>
      </c>
      <c r="AJ38" s="134"/>
      <c r="AK38" s="100" t="s">
        <v>21</v>
      </c>
      <c r="AL38" s="99" t="s">
        <v>24</v>
      </c>
      <c r="AM38" s="134">
        <v>64.314800000000005</v>
      </c>
      <c r="AN38" s="136"/>
      <c r="AO38" s="8" t="s">
        <v>21</v>
      </c>
      <c r="AP38" s="5" t="s">
        <v>24</v>
      </c>
      <c r="AQ38" s="134">
        <v>1940</v>
      </c>
      <c r="AR38" s="134"/>
      <c r="AS38" s="110" t="s">
        <v>21</v>
      </c>
    </row>
    <row r="39" spans="1:45" ht="15.75" thickBot="1" x14ac:dyDescent="0.3">
      <c r="A39" s="9" t="s">
        <v>22</v>
      </c>
      <c r="B39" s="10">
        <v>4585.3500000000004</v>
      </c>
      <c r="C39" s="11" t="s">
        <v>21</v>
      </c>
      <c r="D39" s="9" t="s">
        <v>71</v>
      </c>
      <c r="E39" s="10">
        <v>1520</v>
      </c>
      <c r="F39" s="12" t="s">
        <v>21</v>
      </c>
      <c r="G39" s="98"/>
      <c r="H39" s="101" t="s">
        <v>25</v>
      </c>
      <c r="I39" s="102"/>
      <c r="J39" s="103">
        <v>33.049999999999997</v>
      </c>
      <c r="K39" s="104" t="s">
        <v>62</v>
      </c>
      <c r="L39" s="105">
        <v>257.62500000002001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22.9</v>
      </c>
      <c r="Z39" s="102" t="s">
        <v>62</v>
      </c>
      <c r="AA39" s="108">
        <v>257.41666666668698</v>
      </c>
      <c r="AB39" s="106" t="s">
        <v>25</v>
      </c>
      <c r="AC39" s="109"/>
      <c r="AD39" s="103">
        <v>72.27</v>
      </c>
      <c r="AE39" s="104" t="s">
        <v>72</v>
      </c>
      <c r="AF39" s="108">
        <v>0.31597222222222221</v>
      </c>
      <c r="AG39" s="106" t="s">
        <v>25</v>
      </c>
      <c r="AH39" s="102"/>
      <c r="AI39" s="103">
        <v>0</v>
      </c>
      <c r="AJ39" s="102" t="s">
        <v>75</v>
      </c>
      <c r="AK39" s="107">
        <v>257.04166666668698</v>
      </c>
      <c r="AL39" s="101" t="s">
        <v>25</v>
      </c>
      <c r="AM39" s="102">
        <v>15.7</v>
      </c>
      <c r="AN39" s="103" t="s">
        <v>75</v>
      </c>
      <c r="AO39" s="111">
        <v>257.58333333335298</v>
      </c>
      <c r="AP39" s="106" t="s">
        <v>25</v>
      </c>
      <c r="AQ39" s="102">
        <v>94.45</v>
      </c>
      <c r="AR39" s="104"/>
      <c r="AS39" s="107">
        <v>257.66666666668698</v>
      </c>
    </row>
    <row r="40" spans="1:45" ht="16.5" thickTop="1" thickBot="1" x14ac:dyDescent="0.3">
      <c r="AK40">
        <v>14.250000000001</v>
      </c>
      <c r="AM40" s="132"/>
    </row>
    <row r="41" spans="1:45" ht="24" customHeight="1" thickTop="1" thickBot="1" x14ac:dyDescent="0.3">
      <c r="A41" s="183" t="s">
        <v>26</v>
      </c>
      <c r="B41" s="183"/>
      <c r="C41" s="183"/>
      <c r="D41" s="184"/>
      <c r="E41" s="185" t="s">
        <v>27</v>
      </c>
      <c r="F41" s="186"/>
      <c r="G41" s="187"/>
    </row>
    <row r="42" spans="1:45" ht="25.5" customHeight="1" thickTop="1" thickBot="1" x14ac:dyDescent="0.3">
      <c r="A42" s="188" t="s">
        <v>28</v>
      </c>
      <c r="B42" s="189"/>
      <c r="C42" s="189"/>
      <c r="D42" s="190"/>
      <c r="E42" s="43">
        <v>503.08</v>
      </c>
      <c r="F42" s="44" t="s">
        <v>69</v>
      </c>
      <c r="G42" s="47">
        <v>257.79166666668698</v>
      </c>
    </row>
    <row r="43" spans="1:45" ht="32.25" customHeight="1" thickBot="1" x14ac:dyDescent="0.3">
      <c r="A43" s="191" t="s">
        <v>70</v>
      </c>
      <c r="B43" s="192"/>
      <c r="C43" s="192"/>
      <c r="D43" s="193"/>
      <c r="E43" s="77"/>
      <c r="F43" s="78"/>
      <c r="G43" s="79">
        <v>57.94</v>
      </c>
    </row>
    <row r="44" spans="1:45" ht="32.25" customHeight="1" thickBot="1" x14ac:dyDescent="0.3">
      <c r="A44" s="191" t="s">
        <v>29</v>
      </c>
      <c r="B44" s="192"/>
      <c r="C44" s="192"/>
      <c r="D44" s="193"/>
      <c r="E44" s="77"/>
      <c r="F44" s="78"/>
      <c r="G44" s="79">
        <v>92.06</v>
      </c>
    </row>
    <row r="45" spans="1:45" ht="29.25" customHeight="1" thickBot="1" x14ac:dyDescent="0.3">
      <c r="A45" s="194" t="s">
        <v>30</v>
      </c>
      <c r="B45" s="195"/>
      <c r="C45" s="195"/>
      <c r="D45" s="196"/>
      <c r="E45" s="45">
        <v>258.03000000000003</v>
      </c>
      <c r="F45" s="83" t="s">
        <v>72</v>
      </c>
      <c r="G45" s="48">
        <v>257.83333333335298</v>
      </c>
    </row>
    <row r="46" spans="1:45" ht="34.5" customHeight="1" thickBot="1" x14ac:dyDescent="0.3">
      <c r="A46" s="178" t="s">
        <v>31</v>
      </c>
      <c r="B46" s="179"/>
      <c r="C46" s="179"/>
      <c r="D46" s="180"/>
      <c r="E46" s="46">
        <v>250.69999999999996</v>
      </c>
      <c r="F46" s="80" t="s">
        <v>72</v>
      </c>
      <c r="G46" s="60">
        <v>257.79166666668698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C56" t="s">
        <v>103</v>
      </c>
    </row>
    <row r="57" spans="1:44" x14ac:dyDescent="0.25">
      <c r="A57" s="37" t="s">
        <v>65</v>
      </c>
      <c r="C57" t="s">
        <v>104</v>
      </c>
    </row>
    <row r="58" spans="1:44" x14ac:dyDescent="0.25">
      <c r="A58" s="37" t="s">
        <v>66</v>
      </c>
      <c r="C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1"/>
      <c r="AN80" s="141"/>
      <c r="AO80" s="141"/>
    </row>
    <row r="81" spans="39:41" x14ac:dyDescent="0.25">
      <c r="AM81" s="141"/>
      <c r="AN81" s="141"/>
      <c r="AO81" s="141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 SEP 23 </vt:lpstr>
      <vt:lpstr>'15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2023-09-16T07:37:28Z</dcterms:modified>
</cp:coreProperties>
</file>