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23220407-E2ED-49CC-B544-5A3B25104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 SEP 23 " sheetId="3" r:id="rId1"/>
  </sheets>
  <externalReferences>
    <externalReference r:id="rId2"/>
  </externalReferences>
  <definedNames>
    <definedName name="_xlnm.Print_Area" localSheetId="0">'16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L9" i="3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G10" i="3" l="1"/>
  <c r="G11" i="3"/>
  <c r="G12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Q15" i="3" l="1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Q14" i="3"/>
  <c r="Q33" i="3" s="1"/>
  <c r="Q34" i="3" s="1"/>
  <c r="K33" i="3"/>
  <c r="K34" i="3" s="1"/>
  <c r="C11" i="3" l="1"/>
  <c r="C10" i="3"/>
  <c r="D17" i="3"/>
  <c r="D21" i="3"/>
  <c r="D13" i="3" l="1"/>
  <c r="D12" i="3"/>
  <c r="D11" i="3"/>
  <c r="AI11" i="3"/>
  <c r="E11" i="3" s="1"/>
  <c r="D10" i="3"/>
  <c r="AI10" i="3"/>
  <c r="E10" i="3" s="1"/>
  <c r="C9" i="3"/>
  <c r="D22" i="3"/>
  <c r="D23" i="3"/>
  <c r="D9" i="3" l="1"/>
  <c r="AI9" i="3"/>
  <c r="E9" i="3" s="1"/>
  <c r="C19" i="3"/>
  <c r="C18" i="3"/>
  <c r="C20" i="3"/>
  <c r="D20" i="3"/>
  <c r="D19" i="3"/>
  <c r="AI19" i="3"/>
  <c r="E19" i="3" s="1"/>
  <c r="D18" i="3"/>
  <c r="C16" i="3"/>
  <c r="D16" i="3"/>
  <c r="C15" i="3"/>
  <c r="D15" i="3"/>
  <c r="AI18" i="3" l="1"/>
  <c r="E18" i="3" s="1"/>
  <c r="C21" i="3"/>
  <c r="AI21" i="3"/>
  <c r="E21" i="3" s="1"/>
  <c r="AI20" i="3"/>
  <c r="E20" i="3" s="1"/>
  <c r="C17" i="3"/>
  <c r="AI17" i="3"/>
  <c r="E17" i="3" s="1"/>
  <c r="AI16" i="3"/>
  <c r="E16" i="3" s="1"/>
  <c r="AI15" i="3"/>
  <c r="E15" i="3" s="1"/>
  <c r="H32" i="3" l="1"/>
  <c r="G31" i="3"/>
  <c r="H31" i="3"/>
  <c r="G30" i="3"/>
  <c r="H30" i="3"/>
  <c r="H20" i="3"/>
  <c r="H16" i="3"/>
  <c r="H17" i="3"/>
  <c r="H19" i="3"/>
  <c r="H15" i="3"/>
  <c r="H18" i="3"/>
  <c r="H29" i="3"/>
  <c r="G28" i="3"/>
  <c r="H28" i="3"/>
  <c r="H27" i="3"/>
  <c r="G26" i="3"/>
  <c r="H26" i="3"/>
  <c r="G29" i="3"/>
  <c r="G27" i="3"/>
  <c r="AH21" i="3"/>
  <c r="I21" i="3" s="1"/>
  <c r="H21" i="3"/>
  <c r="AH23" i="3"/>
  <c r="I23" i="3" s="1"/>
  <c r="H23" i="3"/>
  <c r="G22" i="3"/>
  <c r="H22" i="3"/>
  <c r="G25" i="3"/>
  <c r="H25" i="3"/>
  <c r="AH14" i="3"/>
  <c r="I14" i="3" s="1"/>
  <c r="G14" i="3"/>
  <c r="AH13" i="3"/>
  <c r="G13" i="3"/>
  <c r="G23" i="3" l="1"/>
  <c r="AH27" i="3"/>
  <c r="I27" i="3" s="1"/>
  <c r="AH31" i="3"/>
  <c r="I31" i="3" s="1"/>
  <c r="AH30" i="3"/>
  <c r="I30" i="3" s="1"/>
  <c r="AJ33" i="3"/>
  <c r="AJ34" i="3" s="1"/>
  <c r="AH32" i="3"/>
  <c r="I32" i="3" s="1"/>
  <c r="G32" i="3"/>
  <c r="AH22" i="3"/>
  <c r="I22" i="3" s="1"/>
  <c r="AH18" i="3"/>
  <c r="I18" i="3" s="1"/>
  <c r="G18" i="3"/>
  <c r="AH24" i="3"/>
  <c r="I24" i="3" s="1"/>
  <c r="G21" i="3"/>
  <c r="G19" i="3"/>
  <c r="AH19" i="3"/>
  <c r="I19" i="3" s="1"/>
  <c r="AH16" i="3"/>
  <c r="I16" i="3" s="1"/>
  <c r="G16" i="3"/>
  <c r="AH15" i="3"/>
  <c r="I15" i="3" s="1"/>
  <c r="G15" i="3"/>
  <c r="G17" i="3"/>
  <c r="AH17" i="3"/>
  <c r="I17" i="3" s="1"/>
  <c r="G20" i="3"/>
  <c r="AH20" i="3"/>
  <c r="I20" i="3" s="1"/>
  <c r="AH28" i="3"/>
  <c r="I28" i="3" s="1"/>
  <c r="AH29" i="3"/>
  <c r="I29" i="3" s="1"/>
  <c r="AH26" i="3"/>
  <c r="I26" i="3" s="1"/>
  <c r="AH25" i="3"/>
  <c r="I25" i="3" s="1"/>
  <c r="G24" i="3"/>
  <c r="H24" i="3"/>
  <c r="H33" i="3" s="1"/>
  <c r="H34" i="3" s="1"/>
  <c r="AL33" i="3"/>
  <c r="AL34" i="3" s="1"/>
  <c r="I13" i="3"/>
  <c r="G33" i="3" l="1"/>
  <c r="G34" i="3" s="1"/>
  <c r="AH33" i="3"/>
  <c r="AH34" i="3" s="1"/>
  <c r="I33" i="3"/>
  <c r="I34" i="3" s="1"/>
  <c r="D14" i="3" l="1"/>
  <c r="C30" i="3" l="1"/>
  <c r="C31" i="3"/>
  <c r="C28" i="3"/>
  <c r="C26" i="3"/>
  <c r="C23" i="3"/>
  <c r="AI23" i="3"/>
  <c r="E23" i="3" s="1"/>
  <c r="AI22" i="3"/>
  <c r="E22" i="3" s="1"/>
  <c r="C22" i="3"/>
  <c r="C13" i="3"/>
  <c r="AI13" i="3"/>
  <c r="E13" i="3" s="1"/>
  <c r="C12" i="3"/>
  <c r="AI12" i="3"/>
  <c r="D32" i="3" l="1"/>
  <c r="C32" i="3"/>
  <c r="D31" i="3"/>
  <c r="AI31" i="3"/>
  <c r="E31" i="3" s="1"/>
  <c r="D30" i="3"/>
  <c r="AI30" i="3"/>
  <c r="E30" i="3" s="1"/>
  <c r="AI28" i="3"/>
  <c r="E28" i="3" s="1"/>
  <c r="D29" i="3"/>
  <c r="C27" i="3"/>
  <c r="AI26" i="3"/>
  <c r="E26" i="3" s="1"/>
  <c r="D28" i="3"/>
  <c r="D27" i="3"/>
  <c r="D25" i="3"/>
  <c r="B33" i="3"/>
  <c r="B34" i="3" s="1"/>
  <c r="C24" i="3"/>
  <c r="AI14" i="3"/>
  <c r="E14" i="3" s="1"/>
  <c r="C14" i="3"/>
  <c r="E12" i="3"/>
  <c r="AI32" i="3" l="1"/>
  <c r="E32" i="3" s="1"/>
  <c r="D26" i="3"/>
  <c r="AI27" i="3"/>
  <c r="E27" i="3" s="1"/>
  <c r="C29" i="3"/>
  <c r="AI25" i="3"/>
  <c r="E25" i="3" s="1"/>
  <c r="D24" i="3"/>
  <c r="D33" i="3" s="1"/>
  <c r="D34" i="3" s="1"/>
  <c r="AM33" i="3"/>
  <c r="AM34" i="3" s="1"/>
  <c r="AI24" i="3"/>
  <c r="AI29" i="3" l="1"/>
  <c r="E29" i="3" s="1"/>
  <c r="C25" i="3"/>
  <c r="C33" i="3" s="1"/>
  <c r="C34" i="3" s="1"/>
  <c r="AK33" i="3"/>
  <c r="AK34" i="3" s="1"/>
  <c r="E24" i="3"/>
  <c r="E33" i="3" s="1"/>
  <c r="E34" i="3" s="1"/>
  <c r="AI33" i="3" l="1"/>
  <c r="AI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<sst xmlns="http://schemas.openxmlformats.org/spreadsheetml/2006/main" count="139" uniqueCount="106">
  <si>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</si>
  <si>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</si>
  <si>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</si>
  <si>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</si>
  <si>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</si>
  <si>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</si>
  <si>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</si>
  <si>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</si>
  <si>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</si>
  <si>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</si>
  <si>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</si>
  <si>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</si>
  <si>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</si>
  <si>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</si>
  <si>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</si>
  <si>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</si>
  <si>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</si>
  <si>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</si>
  <si>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</si>
  <si>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</si>
  <si>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</si>
  <si>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</si>
  <si>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</si>
  <si>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</si>
  <si>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</si>
  <si>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</si>
  <si>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</si>
  <si>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</si>
  <si>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</si>
  <si>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</si>
  <si>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</si>
  <si>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</si>
  <si>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</si>
  <si>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</si>
  <si>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</si>
  <si>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</si>
  <si>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</si>
  <si>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</si>
  <si>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</si>
  <si>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</si>
  <si>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</si>
  <si>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</si>
  <si>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</si>
  <si>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</si>
  <si>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</si>
  <si>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</si>
  <si>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</si>
  <si>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</si>
  <si>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</si>
  <si>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</si>
  <si>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</si>
  <si>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</si>
  <si>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</si>
  <si>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</si>
  <si>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</si>
  <si>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</si>
  <si>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</si>
  <si>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</si>
  <si>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</si>
  <si>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</si>
  <si>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</si>
  <si>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</si>
  <si>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</si>
  <si>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</si>
  <si>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</si>
  <si>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</si>
  <si>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</si>
  <si>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</si>
  <si>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</si>
  <si>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</si>
  <si>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</si>
  <si>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</si>
  <si>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</si>
  <si>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</si>
  <si>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</si>
  <si>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</si>
  <si>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</si>
  <si>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</si>
  <si>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</si>
  <si>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</si>
  <si>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</si>
  <si>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</si>
  <si>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</si>
  <si>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</si>
  <si>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</si>
  <si>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</si>
  <si>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</si>
  <si>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</si>
  <si>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</si>
  <si>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</si>
  <si>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</si>
  <si>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</si>
  <si>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</si>
  <si>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</si>
  <si>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</si>
  <si>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</si>
  <si>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</si>
  <si>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</si>
  <si>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</si>
  <si>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</si>
  <si>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</si>
  <si>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</si>
  <si>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</si>
  <si>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</si>
  <si>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FOFANA et BOKO</t>
  </si>
  <si>
    <t>BOKO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</si>
</sst>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'16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'!$B$9:$B$32</c:f>
              <c:numCache>
                <c:formatCode>General</c:formatCode>
                <c:ptCount val="24"/>
                <c:pt idx="0">
                  <c:v>49.98</c:v>
                </c:pt>
                <c:pt idx="1">
                  <c:v>43.97</c:v>
                </c:pt>
                <c:pt idx="2">
                  <c:v>41.93</c:v>
                </c:pt>
                <c:pt idx="3">
                  <c:v>109.44</c:v>
                </c:pt>
                <c:pt idx="4">
                  <c:v>156.76999999999998</c:v>
                </c:pt>
                <c:pt idx="5">
                  <c:v>127.16</c:v>
                </c:pt>
                <c:pt idx="6">
                  <c:v>60.59</c:v>
                </c:pt>
                <c:pt idx="7">
                  <c:v>67.84</c:v>
                </c:pt>
                <c:pt idx="8">
                  <c:v>76.56</c:v>
                </c:pt>
                <c:pt idx="9">
                  <c:v>56.26</c:v>
                </c:pt>
                <c:pt idx="10">
                  <c:v>61</c:v>
                </c:pt>
                <c:pt idx="11">
                  <c:v>49.61</c:v>
                </c:pt>
                <c:pt idx="12">
                  <c:v>40.78</c:v>
                </c:pt>
                <c:pt idx="13">
                  <c:v>36.129999999999995</c:v>
                </c:pt>
                <c:pt idx="14">
                  <c:v>43.629999999999995</c:v>
                </c:pt>
                <c:pt idx="15">
                  <c:v>51.769999999999996</c:v>
                </c:pt>
                <c:pt idx="16">
                  <c:v>49.989999999999995</c:v>
                </c:pt>
                <c:pt idx="17">
                  <c:v>56.71</c:v>
                </c:pt>
                <c:pt idx="18">
                  <c:v>68.069999999999993</c:v>
                </c:pt>
                <c:pt idx="19">
                  <c:v>66.19</c:v>
                </c:pt>
                <c:pt idx="20">
                  <c:v>69.039999999999992</c:v>
                </c:pt>
                <c:pt idx="21">
                  <c:v>52.42</c:v>
                </c:pt>
                <c:pt idx="22">
                  <c:v>45.59</c:v>
                </c:pt>
                <c:pt idx="23">
                  <c:v>35.159999999999997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'16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'!$C$9:$C$32</c:f>
              <c:numCache>
                <c:formatCode>General</c:formatCode>
                <c:ptCount val="24"/>
                <c:pt idx="0">
                  <c:v>9.3581894162488481</c:v>
                </c:pt>
                <c:pt idx="1">
                  <c:v>-0.774660043381175</c:v>
                </c:pt>
                <c:pt idx="2">
                  <c:v>2.2909482731586479</c:v>
                </c:pt>
                <c:pt idx="3">
                  <c:v>26.685389373061966</c:v>
                </c:pt>
                <c:pt idx="4">
                  <c:v>56.598339351474465</c:v>
                </c:pt>
                <c:pt idx="5">
                  <c:v>44.813469403593359</c:v>
                </c:pt>
                <c:pt idx="6">
                  <c:v>24.707375249542025</c:v>
                </c:pt>
                <c:pt idx="7">
                  <c:v>31.57389114552003</c:v>
                </c:pt>
                <c:pt idx="8">
                  <c:v>25.945790651248053</c:v>
                </c:pt>
                <c:pt idx="9">
                  <c:v>12.436491272345677</c:v>
                </c:pt>
                <c:pt idx="10">
                  <c:v>13.974009734796141</c:v>
                </c:pt>
                <c:pt idx="11">
                  <c:v>2.2336230201956511</c:v>
                </c:pt>
                <c:pt idx="12">
                  <c:v>-9.266279644557244</c:v>
                </c:pt>
                <c:pt idx="13">
                  <c:v>-10.092218416475305</c:v>
                </c:pt>
                <c:pt idx="14">
                  <c:v>-3.4754139246980458</c:v>
                </c:pt>
                <c:pt idx="15">
                  <c:v>4.4018979332075219</c:v>
                </c:pt>
                <c:pt idx="16">
                  <c:v>6.909075548554938</c:v>
                </c:pt>
                <c:pt idx="17">
                  <c:v>17.139123501933682</c:v>
                </c:pt>
                <c:pt idx="18">
                  <c:v>21.540926130865131</c:v>
                </c:pt>
                <c:pt idx="19">
                  <c:v>17.685701536178911</c:v>
                </c:pt>
                <c:pt idx="20">
                  <c:v>13.53129283490766</c:v>
                </c:pt>
                <c:pt idx="21">
                  <c:v>9.6771661069850978</c:v>
                </c:pt>
                <c:pt idx="22">
                  <c:v>1.1098760361695668</c:v>
                </c:pt>
                <c:pt idx="23">
                  <c:v>-5.4082555418695506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'16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'!$D$9:$D$32</c:f>
              <c:numCache>
                <c:formatCode>0.00</c:formatCode>
                <c:ptCount val="24"/>
                <c:pt idx="0">
                  <c:v>67.019554596369261</c:v>
                </c:pt>
                <c:pt idx="1">
                  <c:v>71.256941456857945</c:v>
                </c:pt>
                <c:pt idx="2">
                  <c:v>66.219642759603929</c:v>
                </c:pt>
                <c:pt idx="3">
                  <c:v>107.20736056528334</c:v>
                </c:pt>
                <c:pt idx="4">
                  <c:v>122.13734261073499</c:v>
                </c:pt>
                <c:pt idx="5">
                  <c:v>104.69872173538222</c:v>
                </c:pt>
                <c:pt idx="6">
                  <c:v>61.644124720838519</c:v>
                </c:pt>
                <c:pt idx="7">
                  <c:v>62.296288016786455</c:v>
                </c:pt>
                <c:pt idx="8">
                  <c:v>76.435779762835807</c:v>
                </c:pt>
                <c:pt idx="9">
                  <c:v>69.466776546215186</c:v>
                </c:pt>
                <c:pt idx="10">
                  <c:v>72.515714816475196</c:v>
                </c:pt>
                <c:pt idx="11">
                  <c:v>73.244184517664763</c:v>
                </c:pt>
                <c:pt idx="12">
                  <c:v>76.363532179631122</c:v>
                </c:pt>
                <c:pt idx="13">
                  <c:v>72.43108507899899</c:v>
                </c:pt>
                <c:pt idx="14">
                  <c:v>73.150314052038354</c:v>
                </c:pt>
                <c:pt idx="15">
                  <c:v>73.397957329537519</c:v>
                </c:pt>
                <c:pt idx="16">
                  <c:v>68.872651461531802</c:v>
                </c:pt>
                <c:pt idx="17">
                  <c:v>65.432228380464835</c:v>
                </c:pt>
                <c:pt idx="18">
                  <c:v>71.748933162430262</c:v>
                </c:pt>
                <c:pt idx="19">
                  <c:v>73.629110800510205</c:v>
                </c:pt>
                <c:pt idx="20">
                  <c:v>80.91965056351961</c:v>
                </c:pt>
                <c:pt idx="21">
                  <c:v>68.638603799310374</c:v>
                </c:pt>
                <c:pt idx="22">
                  <c:v>70.561510741964071</c:v>
                </c:pt>
                <c:pt idx="23">
                  <c:v>67.046962256977167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'16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'!$E$9:$E$32</c:f>
              <c:numCache>
                <c:formatCode>0.00</c:formatCode>
                <c:ptCount val="24"/>
                <c:pt idx="0">
                  <c:v>-26.397744012618119</c:v>
                </c:pt>
                <c:pt idx="1">
                  <c:v>-26.512281413476749</c:v>
                </c:pt>
                <c:pt idx="2">
                  <c:v>-26.580591032762605</c:v>
                </c:pt>
                <c:pt idx="3">
                  <c:v>-24.452749938345349</c:v>
                </c:pt>
                <c:pt idx="4">
                  <c:v>-21.965681962209487</c:v>
                </c:pt>
                <c:pt idx="5">
                  <c:v>-22.35219113897557</c:v>
                </c:pt>
                <c:pt idx="6">
                  <c:v>-25.761499970380562</c:v>
                </c:pt>
                <c:pt idx="7">
                  <c:v>-26.030179162306482</c:v>
                </c:pt>
                <c:pt idx="8">
                  <c:v>-25.821570414083872</c:v>
                </c:pt>
                <c:pt idx="9">
                  <c:v>-25.643267818560879</c:v>
                </c:pt>
                <c:pt idx="10">
                  <c:v>-25.489724551271351</c:v>
                </c:pt>
                <c:pt idx="11">
                  <c:v>-25.867807537860401</c:v>
                </c:pt>
                <c:pt idx="12">
                  <c:v>-26.317252535073884</c:v>
                </c:pt>
                <c:pt idx="13">
                  <c:v>-26.208866662523711</c:v>
                </c:pt>
                <c:pt idx="14">
                  <c:v>-26.04490012734032</c:v>
                </c:pt>
                <c:pt idx="15">
                  <c:v>-26.029855262745045</c:v>
                </c:pt>
                <c:pt idx="16">
                  <c:v>-25.791727010086724</c:v>
                </c:pt>
                <c:pt idx="17">
                  <c:v>-25.861351882398516</c:v>
                </c:pt>
                <c:pt idx="18">
                  <c:v>-25.219859293295407</c:v>
                </c:pt>
                <c:pt idx="19">
                  <c:v>-25.124812336689139</c:v>
                </c:pt>
                <c:pt idx="20">
                  <c:v>-25.410943398427307</c:v>
                </c:pt>
                <c:pt idx="21">
                  <c:v>-25.89576990629547</c:v>
                </c:pt>
                <c:pt idx="22">
                  <c:v>-26.081386778133634</c:v>
                </c:pt>
                <c:pt idx="23">
                  <c:v>-26.478706715107627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'16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'!$Q$9:$Q$32</c:f>
              <c:numCache>
                <c:formatCode>0.00</c:formatCode>
                <c:ptCount val="24"/>
                <c:pt idx="0">
                  <c:v>32.74</c:v>
                </c:pt>
                <c:pt idx="1">
                  <c:v>32.700000000000003</c:v>
                </c:pt>
                <c:pt idx="2">
                  <c:v>32.700000000000003</c:v>
                </c:pt>
                <c:pt idx="3">
                  <c:v>32.6</c:v>
                </c:pt>
                <c:pt idx="4">
                  <c:v>32.65</c:v>
                </c:pt>
                <c:pt idx="5">
                  <c:v>32.65</c:v>
                </c:pt>
                <c:pt idx="6">
                  <c:v>32.69</c:v>
                </c:pt>
                <c:pt idx="7">
                  <c:v>32.630000000000003</c:v>
                </c:pt>
                <c:pt idx="8">
                  <c:v>32.67</c:v>
                </c:pt>
                <c:pt idx="9">
                  <c:v>32.31</c:v>
                </c:pt>
                <c:pt idx="10">
                  <c:v>32.29</c:v>
                </c:pt>
                <c:pt idx="11">
                  <c:v>32.380000000000003</c:v>
                </c:pt>
                <c:pt idx="12">
                  <c:v>32.58</c:v>
                </c:pt>
                <c:pt idx="13">
                  <c:v>32.299999999999997</c:v>
                </c:pt>
                <c:pt idx="14">
                  <c:v>32.36</c:v>
                </c:pt>
                <c:pt idx="15">
                  <c:v>32.6</c:v>
                </c:pt>
                <c:pt idx="16">
                  <c:v>32.299999999999997</c:v>
                </c:pt>
                <c:pt idx="17">
                  <c:v>32.56</c:v>
                </c:pt>
                <c:pt idx="18">
                  <c:v>32.5</c:v>
                </c:pt>
                <c:pt idx="19">
                  <c:v>32.340000000000003</c:v>
                </c:pt>
                <c:pt idx="20">
                  <c:v>32.729999999999997</c:v>
                </c:pt>
                <c:pt idx="21">
                  <c:v>32.74</c:v>
                </c:pt>
                <c:pt idx="22">
                  <c:v>32.74</c:v>
                </c:pt>
                <c:pt idx="23">
                  <c:v>32.840000000000003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'16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'!$AE$9:$AE$32</c:f>
              <c:numCache>
                <c:formatCode>0.00</c:formatCode>
                <c:ptCount val="24"/>
                <c:pt idx="0">
                  <c:v>70.650000000000006</c:v>
                </c:pt>
                <c:pt idx="1">
                  <c:v>71.36</c:v>
                </c:pt>
                <c:pt idx="2">
                  <c:v>70.959999999999994</c:v>
                </c:pt>
                <c:pt idx="3">
                  <c:v>70.959999999999994</c:v>
                </c:pt>
                <c:pt idx="4">
                  <c:v>101.85</c:v>
                </c:pt>
                <c:pt idx="5">
                  <c:v>115.18</c:v>
                </c:pt>
                <c:pt idx="6">
                  <c:v>80.569999999999993</c:v>
                </c:pt>
                <c:pt idx="7">
                  <c:v>61.46</c:v>
                </c:pt>
                <c:pt idx="8">
                  <c:v>62.38</c:v>
                </c:pt>
                <c:pt idx="9">
                  <c:v>76.680000000000007</c:v>
                </c:pt>
                <c:pt idx="10">
                  <c:v>76.97</c:v>
                </c:pt>
                <c:pt idx="11">
                  <c:v>77.75</c:v>
                </c:pt>
                <c:pt idx="12">
                  <c:v>77.38</c:v>
                </c:pt>
                <c:pt idx="13">
                  <c:v>76.319999999999993</c:v>
                </c:pt>
                <c:pt idx="14">
                  <c:v>76.78</c:v>
                </c:pt>
                <c:pt idx="15">
                  <c:v>77.31</c:v>
                </c:pt>
                <c:pt idx="16">
                  <c:v>77.11</c:v>
                </c:pt>
                <c:pt idx="17">
                  <c:v>77.12</c:v>
                </c:pt>
                <c:pt idx="18">
                  <c:v>86.57</c:v>
                </c:pt>
                <c:pt idx="19">
                  <c:v>86.29</c:v>
                </c:pt>
                <c:pt idx="20">
                  <c:v>86.76</c:v>
                </c:pt>
                <c:pt idx="21">
                  <c:v>86.41</c:v>
                </c:pt>
                <c:pt idx="22">
                  <c:v>86.59</c:v>
                </c:pt>
                <c:pt idx="23">
                  <c:v>86.29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'16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'!$AK$9:$AK$32</c:f>
              <c:numCache>
                <c:formatCode>0.00</c:formatCode>
                <c:ptCount val="24"/>
                <c:pt idx="0">
                  <c:v>80.008189416248854</c:v>
                </c:pt>
                <c:pt idx="1">
                  <c:v>70.585339956618824</c:v>
                </c:pt>
                <c:pt idx="2">
                  <c:v>73.250948273158642</c:v>
                </c:pt>
                <c:pt idx="3">
                  <c:v>97.64538937306196</c:v>
                </c:pt>
                <c:pt idx="4">
                  <c:v>158.44833935147446</c:v>
                </c:pt>
                <c:pt idx="5">
                  <c:v>159.99346940359337</c:v>
                </c:pt>
                <c:pt idx="6">
                  <c:v>105.27737524954202</c:v>
                </c:pt>
                <c:pt idx="7">
                  <c:v>93.03389114552003</c:v>
                </c:pt>
                <c:pt idx="8">
                  <c:v>88.325790651248056</c:v>
                </c:pt>
                <c:pt idx="9">
                  <c:v>89.116491272345684</c:v>
                </c:pt>
                <c:pt idx="10">
                  <c:v>90.94400973479614</c:v>
                </c:pt>
                <c:pt idx="11">
                  <c:v>79.983623020195651</c:v>
                </c:pt>
                <c:pt idx="12">
                  <c:v>68.113720355442751</c:v>
                </c:pt>
                <c:pt idx="13">
                  <c:v>66.227781583524688</c:v>
                </c:pt>
                <c:pt idx="14">
                  <c:v>73.304586075301955</c:v>
                </c:pt>
                <c:pt idx="15">
                  <c:v>81.711897933207524</c:v>
                </c:pt>
                <c:pt idx="16">
                  <c:v>84.019075548554937</c:v>
                </c:pt>
                <c:pt idx="17">
                  <c:v>94.259123501933686</c:v>
                </c:pt>
                <c:pt idx="18">
                  <c:v>108.11092613086512</c:v>
                </c:pt>
                <c:pt idx="19">
                  <c:v>103.97570153617892</c:v>
                </c:pt>
                <c:pt idx="20">
                  <c:v>100.29129283490767</c:v>
                </c:pt>
                <c:pt idx="21">
                  <c:v>96.087166106985094</c:v>
                </c:pt>
                <c:pt idx="22">
                  <c:v>87.69987603616957</c:v>
                </c:pt>
                <c:pt idx="23">
                  <c:v>80.881744458130456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'16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'!$AM$9:$AM$32</c:f>
              <c:numCache>
                <c:formatCode>0.00</c:formatCode>
                <c:ptCount val="24"/>
                <c:pt idx="0">
                  <c:v>125.27955459636925</c:v>
                </c:pt>
                <c:pt idx="1">
                  <c:v>129.33694145685794</c:v>
                </c:pt>
                <c:pt idx="2">
                  <c:v>124.29964275960393</c:v>
                </c:pt>
                <c:pt idx="3">
                  <c:v>165.37736056528334</c:v>
                </c:pt>
                <c:pt idx="4">
                  <c:v>192.65734261073499</c:v>
                </c:pt>
                <c:pt idx="5">
                  <c:v>177.71872173538222</c:v>
                </c:pt>
                <c:pt idx="6">
                  <c:v>120.36412472083852</c:v>
                </c:pt>
                <c:pt idx="7">
                  <c:v>121.19628801678645</c:v>
                </c:pt>
                <c:pt idx="8">
                  <c:v>134.5357797628358</c:v>
                </c:pt>
                <c:pt idx="9">
                  <c:v>127.43677654621519</c:v>
                </c:pt>
                <c:pt idx="10">
                  <c:v>130.24571481647519</c:v>
                </c:pt>
                <c:pt idx="11">
                  <c:v>131.20418451766477</c:v>
                </c:pt>
                <c:pt idx="12">
                  <c:v>134.41353217963112</c:v>
                </c:pt>
                <c:pt idx="13">
                  <c:v>130.34108507899899</c:v>
                </c:pt>
                <c:pt idx="14">
                  <c:v>131.04031405203835</c:v>
                </c:pt>
                <c:pt idx="15">
                  <c:v>131.48795732953752</c:v>
                </c:pt>
                <c:pt idx="16">
                  <c:v>127.0326514615318</c:v>
                </c:pt>
                <c:pt idx="17">
                  <c:v>123.40222838046483</c:v>
                </c:pt>
                <c:pt idx="18">
                  <c:v>129.73893316243027</c:v>
                </c:pt>
                <c:pt idx="19">
                  <c:v>131.61911080051021</c:v>
                </c:pt>
                <c:pt idx="20">
                  <c:v>138.90965056351962</c:v>
                </c:pt>
                <c:pt idx="21">
                  <c:v>126.62860379931037</c:v>
                </c:pt>
                <c:pt idx="22">
                  <c:v>128.57151074196406</c:v>
                </c:pt>
                <c:pt idx="23">
                  <c:v>125.06696225697716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'16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'!$F$9:$F$32</c:f>
              <c:numCache>
                <c:formatCode>General</c:formatCode>
                <c:ptCount val="24"/>
                <c:pt idx="0">
                  <c:v>193.18</c:v>
                </c:pt>
                <c:pt idx="1">
                  <c:v>188.21</c:v>
                </c:pt>
                <c:pt idx="2">
                  <c:v>186.34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90.24</c:v>
                </c:pt>
                <c:pt idx="7">
                  <c:v>84.46</c:v>
                </c:pt>
                <c:pt idx="8">
                  <c:v>96.84</c:v>
                </c:pt>
                <c:pt idx="9">
                  <c:v>126.83</c:v>
                </c:pt>
                <c:pt idx="10">
                  <c:v>118.99</c:v>
                </c:pt>
                <c:pt idx="11">
                  <c:v>131.74</c:v>
                </c:pt>
                <c:pt idx="12">
                  <c:v>131.79</c:v>
                </c:pt>
                <c:pt idx="13">
                  <c:v>146.88999999999999</c:v>
                </c:pt>
                <c:pt idx="14">
                  <c:v>169.16</c:v>
                </c:pt>
                <c:pt idx="15">
                  <c:v>170.82</c:v>
                </c:pt>
                <c:pt idx="16">
                  <c:v>170.99</c:v>
                </c:pt>
                <c:pt idx="17">
                  <c:v>176.21</c:v>
                </c:pt>
                <c:pt idx="18">
                  <c:v>201.65</c:v>
                </c:pt>
                <c:pt idx="19">
                  <c:v>202</c:v>
                </c:pt>
                <c:pt idx="20">
                  <c:v>197.26</c:v>
                </c:pt>
                <c:pt idx="21">
                  <c:v>191.94</c:v>
                </c:pt>
                <c:pt idx="22">
                  <c:v>178.44</c:v>
                </c:pt>
                <c:pt idx="23">
                  <c:v>174.09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'16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'!$G$9:$G$32</c:f>
              <c:numCache>
                <c:formatCode>0.00</c:formatCode>
                <c:ptCount val="24"/>
                <c:pt idx="0">
                  <c:v>111.14490104781697</c:v>
                </c:pt>
                <c:pt idx="1">
                  <c:v>104.3465240096622</c:v>
                </c:pt>
                <c:pt idx="2">
                  <c:v>104.88404542954764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41.138080584146081</c:v>
                </c:pt>
                <c:pt idx="7">
                  <c:v>32.744904718245991</c:v>
                </c:pt>
                <c:pt idx="8">
                  <c:v>49.537857714818529</c:v>
                </c:pt>
                <c:pt idx="9">
                  <c:v>79.0174008662093</c:v>
                </c:pt>
                <c:pt idx="10">
                  <c:v>65.666957642790891</c:v>
                </c:pt>
                <c:pt idx="11">
                  <c:v>85.058831637662948</c:v>
                </c:pt>
                <c:pt idx="12">
                  <c:v>88.265013597168931</c:v>
                </c:pt>
                <c:pt idx="13">
                  <c:v>103.92564780924096</c:v>
                </c:pt>
                <c:pt idx="14">
                  <c:v>125.25760515213879</c:v>
                </c:pt>
                <c:pt idx="15">
                  <c:v>126.51981711810353</c:v>
                </c:pt>
                <c:pt idx="16">
                  <c:v>127.15978286782861</c:v>
                </c:pt>
                <c:pt idx="17">
                  <c:v>96.833987367666268</c:v>
                </c:pt>
                <c:pt idx="18">
                  <c:v>106.8992744765371</c:v>
                </c:pt>
                <c:pt idx="19">
                  <c:v>107.84150380629177</c:v>
                </c:pt>
                <c:pt idx="20">
                  <c:v>102.73513181624632</c:v>
                </c:pt>
                <c:pt idx="21">
                  <c:v>100.80089124701404</c:v>
                </c:pt>
                <c:pt idx="22">
                  <c:v>91.798082498339753</c:v>
                </c:pt>
                <c:pt idx="23">
                  <c:v>92.363377270387446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'16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'!$H$9:$H$32</c:f>
              <c:numCache>
                <c:formatCode>0.00</c:formatCode>
                <c:ptCount val="24"/>
                <c:pt idx="0">
                  <c:v>74.558022187066982</c:v>
                </c:pt>
                <c:pt idx="1">
                  <c:v>76.575256587836861</c:v>
                </c:pt>
                <c:pt idx="2">
                  <c:v>74.238794139161996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45.518589735440436</c:v>
                </c:pt>
                <c:pt idx="7">
                  <c:v>47.746846999994446</c:v>
                </c:pt>
                <c:pt idx="8">
                  <c:v>42.206477544486233</c:v>
                </c:pt>
                <c:pt idx="9">
                  <c:v>41.880195746621304</c:v>
                </c:pt>
                <c:pt idx="10">
                  <c:v>47.590894441394781</c:v>
                </c:pt>
                <c:pt idx="11">
                  <c:v>40.444771280989613</c:v>
                </c:pt>
                <c:pt idx="12">
                  <c:v>37.205750932218237</c:v>
                </c:pt>
                <c:pt idx="13">
                  <c:v>36.375701672496326</c:v>
                </c:pt>
                <c:pt idx="14">
                  <c:v>36.871431620148144</c:v>
                </c:pt>
                <c:pt idx="15">
                  <c:v>37.60171426553589</c:v>
                </c:pt>
                <c:pt idx="16">
                  <c:v>37.163287976142428</c:v>
                </c:pt>
                <c:pt idx="17">
                  <c:v>72.543786248141487</c:v>
                </c:pt>
                <c:pt idx="18">
                  <c:v>86.951792953262412</c:v>
                </c:pt>
                <c:pt idx="19">
                  <c:v>86.346263789277288</c:v>
                </c:pt>
                <c:pt idx="20">
                  <c:v>86.892753484331479</c:v>
                </c:pt>
                <c:pt idx="21">
                  <c:v>83.709151342647161</c:v>
                </c:pt>
                <c:pt idx="22">
                  <c:v>79.724952485992659</c:v>
                </c:pt>
                <c:pt idx="23">
                  <c:v>74.9749550118662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'16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'!$I$9:$I$32</c:f>
              <c:numCache>
                <c:formatCode>0.00</c:formatCode>
                <c:ptCount val="24"/>
                <c:pt idx="0">
                  <c:v>7.4770767651160632</c:v>
                </c:pt>
                <c:pt idx="1">
                  <c:v>7.288219402500939</c:v>
                </c:pt>
                <c:pt idx="2">
                  <c:v>7.217160431290349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3.5833296804134811</c:v>
                </c:pt>
                <c:pt idx="7">
                  <c:v>3.9682482817595535</c:v>
                </c:pt>
                <c:pt idx="8">
                  <c:v>5.0956647406952236</c:v>
                </c:pt>
                <c:pt idx="9">
                  <c:v>5.9324033871693835</c:v>
                </c:pt>
                <c:pt idx="10">
                  <c:v>5.7321479158143198</c:v>
                </c:pt>
                <c:pt idx="11">
                  <c:v>6.2363970813474872</c:v>
                </c:pt>
                <c:pt idx="12">
                  <c:v>6.3192354706127922</c:v>
                </c:pt>
                <c:pt idx="13">
                  <c:v>6.5886505182627069</c:v>
                </c:pt>
                <c:pt idx="14">
                  <c:v>7.0309632277130696</c:v>
                </c:pt>
                <c:pt idx="15">
                  <c:v>6.698468616360568</c:v>
                </c:pt>
                <c:pt idx="16">
                  <c:v>6.6669291560289388</c:v>
                </c:pt>
                <c:pt idx="17">
                  <c:v>6.8322263841922357</c:v>
                </c:pt>
                <c:pt idx="18">
                  <c:v>7.7989325702004884</c:v>
                </c:pt>
                <c:pt idx="19">
                  <c:v>7.8122324044309401</c:v>
                </c:pt>
                <c:pt idx="20">
                  <c:v>7.6321146994221714</c:v>
                </c:pt>
                <c:pt idx="21">
                  <c:v>7.4299574103387975</c:v>
                </c:pt>
                <c:pt idx="22">
                  <c:v>6.9169650156675822</c:v>
                </c:pt>
                <c:pt idx="23">
                  <c:v>6.7516677177463542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'16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1.8</c:v>
                </c:pt>
                <c:pt idx="8">
                  <c:v>2.2000000000000002</c:v>
                </c:pt>
                <c:pt idx="9">
                  <c:v>2.1</c:v>
                </c:pt>
                <c:pt idx="10">
                  <c:v>2.8</c:v>
                </c:pt>
                <c:pt idx="11">
                  <c:v>2.8</c:v>
                </c:pt>
                <c:pt idx="12">
                  <c:v>1.2</c:v>
                </c:pt>
                <c:pt idx="13">
                  <c:v>2.7</c:v>
                </c:pt>
                <c:pt idx="14">
                  <c:v>2.8</c:v>
                </c:pt>
                <c:pt idx="15">
                  <c:v>1.6</c:v>
                </c:pt>
                <c:pt idx="16">
                  <c:v>0.7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'16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'16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SEP 23 '!$AJ$9:$AJ$32</c:f>
              <c:numCache>
                <c:formatCode>0.00</c:formatCode>
                <c:ptCount val="24"/>
                <c:pt idx="0">
                  <c:v>111.14490104781697</c:v>
                </c:pt>
                <c:pt idx="1">
                  <c:v>104.3465240096622</c:v>
                </c:pt>
                <c:pt idx="2">
                  <c:v>104.88404542954764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41.138080584146081</c:v>
                </c:pt>
                <c:pt idx="7">
                  <c:v>34.544904718245988</c:v>
                </c:pt>
                <c:pt idx="8">
                  <c:v>51.737857714818531</c:v>
                </c:pt>
                <c:pt idx="9">
                  <c:v>81.117400866209294</c:v>
                </c:pt>
                <c:pt idx="10">
                  <c:v>68.466957642790888</c:v>
                </c:pt>
                <c:pt idx="11">
                  <c:v>87.858831637662945</c:v>
                </c:pt>
                <c:pt idx="12">
                  <c:v>89.465013597168934</c:v>
                </c:pt>
                <c:pt idx="13">
                  <c:v>106.62564780924096</c:v>
                </c:pt>
                <c:pt idx="14">
                  <c:v>128.05760515213879</c:v>
                </c:pt>
                <c:pt idx="15">
                  <c:v>128.11981711810353</c:v>
                </c:pt>
                <c:pt idx="16">
                  <c:v>127.85978286782861</c:v>
                </c:pt>
                <c:pt idx="17">
                  <c:v>96.833987367666268</c:v>
                </c:pt>
                <c:pt idx="18">
                  <c:v>106.8992744765371</c:v>
                </c:pt>
                <c:pt idx="19">
                  <c:v>107.84150380629177</c:v>
                </c:pt>
                <c:pt idx="20">
                  <c:v>102.73513181624632</c:v>
                </c:pt>
                <c:pt idx="21">
                  <c:v>100.80089124701404</c:v>
                </c:pt>
                <c:pt idx="22">
                  <c:v>91.798082498339753</c:v>
                </c:pt>
                <c:pt idx="23">
                  <c:v>92.363377270387446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'16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'16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SEP 23 '!$AL$9:$AL$32</c:f>
              <c:numCache>
                <c:formatCode>0.00</c:formatCode>
                <c:ptCount val="24"/>
                <c:pt idx="0">
                  <c:v>74.558022187066982</c:v>
                </c:pt>
                <c:pt idx="1">
                  <c:v>76.575256587836861</c:v>
                </c:pt>
                <c:pt idx="2">
                  <c:v>74.238794139161996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45.988589735440435</c:v>
                </c:pt>
                <c:pt idx="7">
                  <c:v>62.326846999994444</c:v>
                </c:pt>
                <c:pt idx="8">
                  <c:v>73.676477544486232</c:v>
                </c:pt>
                <c:pt idx="9">
                  <c:v>65.480195746621305</c:v>
                </c:pt>
                <c:pt idx="10">
                  <c:v>73.06089444139478</c:v>
                </c:pt>
                <c:pt idx="11">
                  <c:v>66.434771280989608</c:v>
                </c:pt>
                <c:pt idx="12">
                  <c:v>66.925750932218236</c:v>
                </c:pt>
                <c:pt idx="13">
                  <c:v>56.585701672496327</c:v>
                </c:pt>
                <c:pt idx="14">
                  <c:v>46.351431620148141</c:v>
                </c:pt>
                <c:pt idx="15">
                  <c:v>37.871714265535893</c:v>
                </c:pt>
                <c:pt idx="16">
                  <c:v>37.333287976142429</c:v>
                </c:pt>
                <c:pt idx="17">
                  <c:v>72.543786248141487</c:v>
                </c:pt>
                <c:pt idx="18">
                  <c:v>86.951792953262412</c:v>
                </c:pt>
                <c:pt idx="19">
                  <c:v>86.346263789277288</c:v>
                </c:pt>
                <c:pt idx="20">
                  <c:v>86.892753484331479</c:v>
                </c:pt>
                <c:pt idx="21">
                  <c:v>83.709151342647161</c:v>
                </c:pt>
                <c:pt idx="22">
                  <c:v>79.724952485992659</c:v>
                </c:pt>
                <c:pt idx="23">
                  <c:v>74.9749550118662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  <row r="6198">
          <cell r="AV6198">
            <v>0.14151451612903199</v>
          </cell>
          <cell r="AW6198">
            <v>0.42775094086021498</v>
          </cell>
        </row>
        <row r="6199">
          <cell r="AV6199">
            <v>0.14151451612903199</v>
          </cell>
          <cell r="AW6199">
            <v>0.42775094086021498</v>
          </cell>
        </row>
        <row r="6200">
          <cell r="AV6200">
            <v>0.14151451612903199</v>
          </cell>
          <cell r="AW6200">
            <v>0.42775094086021498</v>
          </cell>
        </row>
        <row r="6201">
          <cell r="AV6201">
            <v>0</v>
          </cell>
          <cell r="AW6201">
            <v>0.56926545698924724</v>
          </cell>
        </row>
        <row r="6202">
          <cell r="AV6202">
            <v>0</v>
          </cell>
          <cell r="AW6202">
            <v>0.56926545698924724</v>
          </cell>
        </row>
        <row r="6203">
          <cell r="AV6203">
            <v>0</v>
          </cell>
          <cell r="AW6203">
            <v>0.56926545698924724</v>
          </cell>
        </row>
        <row r="6204">
          <cell r="AV6204">
            <v>0.14151451612903199</v>
          </cell>
          <cell r="AW6204">
            <v>0.42775094086021498</v>
          </cell>
        </row>
        <row r="6205">
          <cell r="AV6205">
            <v>0.14151451612903199</v>
          </cell>
          <cell r="AW6205">
            <v>0.42775094086021498</v>
          </cell>
        </row>
        <row r="6206">
          <cell r="AV6206">
            <v>0.14151451612903199</v>
          </cell>
          <cell r="AW6206">
            <v>0.42775094086021498</v>
          </cell>
        </row>
        <row r="6207">
          <cell r="AV6207">
            <v>0.14151451612903199</v>
          </cell>
          <cell r="AW6207">
            <v>0.42775094086021498</v>
          </cell>
        </row>
        <row r="6208">
          <cell r="AV6208">
            <v>0.14151451612903199</v>
          </cell>
          <cell r="AW6208">
            <v>0.42775094086021498</v>
          </cell>
        </row>
        <row r="6209">
          <cell r="AV6209">
            <v>0.14151451612903199</v>
          </cell>
          <cell r="AW6209">
            <v>0.42775094086021498</v>
          </cell>
        </row>
        <row r="6210">
          <cell r="AV6210">
            <v>0.14151451612903199</v>
          </cell>
          <cell r="AW6210">
            <v>0.42775094086021498</v>
          </cell>
        </row>
        <row r="6211">
          <cell r="AV6211">
            <v>0.14151451612903199</v>
          </cell>
          <cell r="AW6211">
            <v>0.42775094086021498</v>
          </cell>
        </row>
        <row r="6212">
          <cell r="AV6212">
            <v>0.14151451612903199</v>
          </cell>
          <cell r="AW6212">
            <v>0.42775094086021498</v>
          </cell>
        </row>
        <row r="6213">
          <cell r="AV6213">
            <v>0.14151451612903199</v>
          </cell>
          <cell r="AW6213">
            <v>0.42775094086021498</v>
          </cell>
        </row>
        <row r="6214">
          <cell r="AV6214">
            <v>0.14151451612903199</v>
          </cell>
          <cell r="AW6214">
            <v>0.42775094086021498</v>
          </cell>
        </row>
        <row r="6215">
          <cell r="AV6215">
            <v>0.14151451612903199</v>
          </cell>
          <cell r="AW6215">
            <v>0.42775094086021498</v>
          </cell>
        </row>
        <row r="6216">
          <cell r="AV6216">
            <v>0.14151451612903199</v>
          </cell>
          <cell r="AW6216">
            <v>0.42775094086021498</v>
          </cell>
        </row>
        <row r="6217">
          <cell r="AV6217">
            <v>0.14151451612903199</v>
          </cell>
          <cell r="AW6217">
            <v>0.42775094086021498</v>
          </cell>
        </row>
        <row r="6218">
          <cell r="AV6218">
            <v>0.14151451612903199</v>
          </cell>
          <cell r="AW6218">
            <v>0.42775094086021498</v>
          </cell>
        </row>
        <row r="6219">
          <cell r="AV6219">
            <v>0.14151451612903199</v>
          </cell>
          <cell r="AW6219">
            <v>0.42775094086021498</v>
          </cell>
        </row>
        <row r="6220">
          <cell r="AV6220">
            <v>0.14151451612903199</v>
          </cell>
          <cell r="AW6220">
            <v>0.42775094086021498</v>
          </cell>
        </row>
        <row r="6221">
          <cell r="AV6221">
            <v>0.14151451612903199</v>
          </cell>
          <cell r="AW6221">
            <v>0.42775094086021498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" zoomScale="85" zoomScaleNormal="85" zoomScaleSheetLayoutView="85" workbookViewId="0">
      <selection activeCell="E53" sqref="E5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45185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49.98</v>
      </c>
      <c r="C9" s="51">
        <f t="shared" ref="C9:C32" si="0">AK9-AE9</f>
        <v>9.3581894162488481</v>
      </c>
      <c r="D9" s="52">
        <f t="shared" ref="D9:D32" si="1">AM9-Y9</f>
        <v>67.019554596369261</v>
      </c>
      <c r="E9" s="59">
        <f t="shared" ref="E9:E32" si="2">(AG9+AI9)-Q9</f>
        <v>-26.397744012618119</v>
      </c>
      <c r="F9" s="76">
        <v>193.18</v>
      </c>
      <c r="G9" s="52">
        <f t="shared" ref="G9:G32" si="3">AJ9-AD9</f>
        <v>111.14490104781697</v>
      </c>
      <c r="H9" s="52">
        <f t="shared" ref="H9:H32" si="4">AL9-X9</f>
        <v>74.558022187066982</v>
      </c>
      <c r="I9" s="53">
        <f t="shared" ref="I9:I32" si="5">(AH9+AF9)-P9</f>
        <v>7.4770767651160632</v>
      </c>
      <c r="J9" s="58">
        <v>0</v>
      </c>
      <c r="K9" s="84">
        <v>32.74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32.74</v>
      </c>
      <c r="R9" s="90">
        <v>0</v>
      </c>
      <c r="S9" s="84">
        <v>0</v>
      </c>
      <c r="T9" s="84">
        <v>0</v>
      </c>
      <c r="U9" s="84">
        <v>58.26</v>
      </c>
      <c r="V9" s="84">
        <v>0</v>
      </c>
      <c r="W9" s="84">
        <v>0</v>
      </c>
      <c r="X9" s="93">
        <f>R9+T9+V9</f>
        <v>0</v>
      </c>
      <c r="Y9" s="94">
        <f>S9+U9+W9</f>
        <v>58.26</v>
      </c>
      <c r="Z9" s="90">
        <v>0</v>
      </c>
      <c r="AA9" s="84">
        <v>0</v>
      </c>
      <c r="AB9" s="84">
        <v>0</v>
      </c>
      <c r="AC9" s="84">
        <v>70.650000000000006</v>
      </c>
      <c r="AD9" s="95">
        <v>0</v>
      </c>
      <c r="AE9" s="52">
        <v>70.650000000000006</v>
      </c>
      <c r="AF9" s="115">
        <f>'[1]Exploitation '!AV6198</f>
        <v>0.14151451612903199</v>
      </c>
      <c r="AG9" s="116">
        <f>'[1]Exploitation '!AW6198</f>
        <v>0.42775094086021498</v>
      </c>
      <c r="AH9" s="54">
        <f t="shared" ref="AH9:AH32" si="6">(F9+P9+X9+AD9)-(AJ9+AL9+AF9)</f>
        <v>7.3355622489870314</v>
      </c>
      <c r="AI9" s="63">
        <f t="shared" ref="AI9:AI32" si="7">(B9+Q9+Y9+AE9)-(AM9+AK9+AG9)</f>
        <v>5.9145050465216684</v>
      </c>
      <c r="AJ9" s="64">
        <v>111.14490104781697</v>
      </c>
      <c r="AK9" s="61">
        <v>80.008189416248854</v>
      </c>
      <c r="AL9" s="66">
        <v>74.558022187066982</v>
      </c>
      <c r="AM9" s="61">
        <v>125.27955459636925</v>
      </c>
      <c r="AS9" s="120"/>
      <c r="BA9" s="42"/>
      <c r="BB9" s="42"/>
    </row>
    <row r="10" spans="1:54" ht="15.75" x14ac:dyDescent="0.25">
      <c r="A10" s="25">
        <v>2</v>
      </c>
      <c r="B10" s="69">
        <v>43.97</v>
      </c>
      <c r="C10" s="51">
        <f t="shared" si="0"/>
        <v>-0.774660043381175</v>
      </c>
      <c r="D10" s="52">
        <f t="shared" si="1"/>
        <v>71.256941456857945</v>
      </c>
      <c r="E10" s="59">
        <f t="shared" si="2"/>
        <v>-26.512281413476749</v>
      </c>
      <c r="F10" s="68">
        <v>188.21</v>
      </c>
      <c r="G10" s="52">
        <f t="shared" si="3"/>
        <v>104.3465240096622</v>
      </c>
      <c r="H10" s="52">
        <f t="shared" si="4"/>
        <v>76.575256587836861</v>
      </c>
      <c r="I10" s="53">
        <f t="shared" si="5"/>
        <v>7.288219402500939</v>
      </c>
      <c r="J10" s="58">
        <v>0</v>
      </c>
      <c r="K10" s="81">
        <v>32.700000000000003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32.700000000000003</v>
      </c>
      <c r="R10" s="90">
        <v>0</v>
      </c>
      <c r="S10" s="84">
        <v>0</v>
      </c>
      <c r="T10" s="84">
        <v>0</v>
      </c>
      <c r="U10" s="84">
        <v>58.08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58.08</v>
      </c>
      <c r="Z10" s="90">
        <v>0</v>
      </c>
      <c r="AA10" s="84">
        <v>0</v>
      </c>
      <c r="AB10" s="84">
        <v>0</v>
      </c>
      <c r="AC10" s="84">
        <v>71.36</v>
      </c>
      <c r="AD10" s="95">
        <v>0</v>
      </c>
      <c r="AE10" s="52">
        <v>71.36</v>
      </c>
      <c r="AF10" s="117">
        <f>'[1]Exploitation '!AV6199</f>
        <v>0.14151451612903199</v>
      </c>
      <c r="AG10" s="116">
        <f>'[1]Exploitation '!AW6199</f>
        <v>0.42775094086021498</v>
      </c>
      <c r="AH10" s="54">
        <f t="shared" si="6"/>
        <v>7.1467048863719072</v>
      </c>
      <c r="AI10" s="63">
        <f t="shared" si="7"/>
        <v>5.7599676456630391</v>
      </c>
      <c r="AJ10" s="64">
        <v>104.3465240096622</v>
      </c>
      <c r="AK10" s="61">
        <v>70.585339956618824</v>
      </c>
      <c r="AL10" s="66">
        <v>76.575256587836861</v>
      </c>
      <c r="AM10" s="61">
        <v>129.33694145685794</v>
      </c>
      <c r="AS10" s="120"/>
      <c r="BA10" s="42"/>
      <c r="BB10" s="42"/>
    </row>
    <row r="11" spans="1:54" ht="15" customHeight="1" x14ac:dyDescent="0.25">
      <c r="A11" s="25">
        <v>3</v>
      </c>
      <c r="B11" s="69">
        <v>41.93</v>
      </c>
      <c r="C11" s="51">
        <f t="shared" si="0"/>
        <v>2.2909482731586479</v>
      </c>
      <c r="D11" s="52">
        <f t="shared" si="1"/>
        <v>66.219642759603929</v>
      </c>
      <c r="E11" s="59">
        <f t="shared" si="2"/>
        <v>-26.580591032762605</v>
      </c>
      <c r="F11" s="68">
        <v>186.34</v>
      </c>
      <c r="G11" s="52">
        <f t="shared" si="3"/>
        <v>104.88404542954764</v>
      </c>
      <c r="H11" s="52">
        <f t="shared" si="4"/>
        <v>74.238794139161996</v>
      </c>
      <c r="I11" s="53">
        <f t="shared" si="5"/>
        <v>7.217160431290349</v>
      </c>
      <c r="J11" s="58">
        <v>0</v>
      </c>
      <c r="K11" s="81">
        <v>32.700000000000003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32.700000000000003</v>
      </c>
      <c r="R11" s="90">
        <v>0</v>
      </c>
      <c r="S11" s="84">
        <v>0</v>
      </c>
      <c r="T11" s="84">
        <v>0</v>
      </c>
      <c r="U11" s="84">
        <v>58.08</v>
      </c>
      <c r="V11" s="84">
        <v>0</v>
      </c>
      <c r="W11" s="84">
        <v>0</v>
      </c>
      <c r="X11" s="93">
        <f t="shared" si="10"/>
        <v>0</v>
      </c>
      <c r="Y11" s="94">
        <f t="shared" si="11"/>
        <v>58.08</v>
      </c>
      <c r="Z11" s="90">
        <v>0</v>
      </c>
      <c r="AA11" s="84">
        <v>0</v>
      </c>
      <c r="AB11" s="84">
        <v>0</v>
      </c>
      <c r="AC11" s="84">
        <v>70.959999999999994</v>
      </c>
      <c r="AD11" s="95">
        <v>0</v>
      </c>
      <c r="AE11" s="52">
        <v>70.959999999999994</v>
      </c>
      <c r="AF11" s="117">
        <f>'[1]Exploitation '!AV6200</f>
        <v>0.14151451612903199</v>
      </c>
      <c r="AG11" s="116">
        <f>'[1]Exploitation '!AW6200</f>
        <v>0.42775094086021498</v>
      </c>
      <c r="AH11" s="54">
        <f t="shared" si="6"/>
        <v>7.0756459151613171</v>
      </c>
      <c r="AI11" s="63">
        <f t="shared" si="7"/>
        <v>5.6916580263771834</v>
      </c>
      <c r="AJ11" s="64">
        <v>104.88404542954764</v>
      </c>
      <c r="AK11" s="61">
        <v>73.250948273158642</v>
      </c>
      <c r="AL11" s="66">
        <v>74.238794139161996</v>
      </c>
      <c r="AM11" s="61">
        <v>124.29964275960393</v>
      </c>
      <c r="AS11" s="120"/>
      <c r="BA11" s="42"/>
      <c r="BB11" s="42"/>
    </row>
    <row r="12" spans="1:54" ht="15" customHeight="1" x14ac:dyDescent="0.25">
      <c r="A12" s="25">
        <v>4</v>
      </c>
      <c r="B12" s="69">
        <v>109.44</v>
      </c>
      <c r="C12" s="51">
        <f t="shared" si="0"/>
        <v>26.685389373061966</v>
      </c>
      <c r="D12" s="52">
        <f t="shared" si="1"/>
        <v>107.20736056528334</v>
      </c>
      <c r="E12" s="59">
        <f t="shared" si="2"/>
        <v>-24.452749938345349</v>
      </c>
      <c r="F12" s="68">
        <v>0</v>
      </c>
      <c r="G12" s="52">
        <f t="shared" si="3"/>
        <v>0</v>
      </c>
      <c r="H12" s="52">
        <f t="shared" si="4"/>
        <v>0</v>
      </c>
      <c r="I12" s="53">
        <f t="shared" si="5"/>
        <v>0</v>
      </c>
      <c r="J12" s="58">
        <v>0</v>
      </c>
      <c r="K12" s="81">
        <v>32.6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32.6</v>
      </c>
      <c r="R12" s="90">
        <v>0</v>
      </c>
      <c r="S12" s="84">
        <v>0</v>
      </c>
      <c r="T12" s="84">
        <v>0</v>
      </c>
      <c r="U12" s="84">
        <v>58.17</v>
      </c>
      <c r="V12" s="84">
        <v>0</v>
      </c>
      <c r="W12" s="84">
        <v>0</v>
      </c>
      <c r="X12" s="93">
        <f t="shared" si="10"/>
        <v>0</v>
      </c>
      <c r="Y12" s="94">
        <f t="shared" si="11"/>
        <v>58.17</v>
      </c>
      <c r="Z12" s="90">
        <v>0</v>
      </c>
      <c r="AA12" s="84">
        <v>0</v>
      </c>
      <c r="AB12" s="84">
        <v>0</v>
      </c>
      <c r="AC12" s="84">
        <v>70.959999999999994</v>
      </c>
      <c r="AD12" s="95">
        <v>0</v>
      </c>
      <c r="AE12" s="52">
        <v>70.959999999999994</v>
      </c>
      <c r="AF12" s="117">
        <f>'[1]Exploitation '!AV6201</f>
        <v>0</v>
      </c>
      <c r="AG12" s="116">
        <f>'[1]Exploitation '!AW6201</f>
        <v>0.56926545698924724</v>
      </c>
      <c r="AH12" s="54">
        <f t="shared" si="6"/>
        <v>0</v>
      </c>
      <c r="AI12" s="63">
        <f t="shared" si="7"/>
        <v>7.5779846046654029</v>
      </c>
      <c r="AJ12" s="64">
        <v>0</v>
      </c>
      <c r="AK12" s="61">
        <v>97.64538937306196</v>
      </c>
      <c r="AL12" s="66">
        <v>0</v>
      </c>
      <c r="AM12" s="61">
        <v>165.37736056528334</v>
      </c>
      <c r="AS12" s="120"/>
      <c r="BA12" s="42"/>
      <c r="BB12" s="42"/>
    </row>
    <row r="13" spans="1:54" ht="15.75" x14ac:dyDescent="0.25">
      <c r="A13" s="25">
        <v>5</v>
      </c>
      <c r="B13" s="69">
        <v>156.76999999999998</v>
      </c>
      <c r="C13" s="51">
        <f t="shared" si="0"/>
        <v>56.598339351474465</v>
      </c>
      <c r="D13" s="52">
        <f t="shared" si="1"/>
        <v>122.13734261073499</v>
      </c>
      <c r="E13" s="59">
        <f t="shared" si="2"/>
        <v>-21.965681962209487</v>
      </c>
      <c r="F13" s="68">
        <v>0</v>
      </c>
      <c r="G13" s="52">
        <f t="shared" si="3"/>
        <v>0</v>
      </c>
      <c r="H13" s="52">
        <f t="shared" si="4"/>
        <v>0</v>
      </c>
      <c r="I13" s="53">
        <f t="shared" si="5"/>
        <v>0</v>
      </c>
      <c r="J13" s="58">
        <v>0</v>
      </c>
      <c r="K13" s="81">
        <v>32.65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32.65</v>
      </c>
      <c r="R13" s="90">
        <v>0</v>
      </c>
      <c r="S13" s="84">
        <v>0</v>
      </c>
      <c r="T13" s="84">
        <v>0</v>
      </c>
      <c r="U13" s="84">
        <v>70.52</v>
      </c>
      <c r="V13" s="84">
        <v>0</v>
      </c>
      <c r="W13" s="84">
        <v>0</v>
      </c>
      <c r="X13" s="93">
        <f t="shared" si="10"/>
        <v>0</v>
      </c>
      <c r="Y13" s="94">
        <f t="shared" si="11"/>
        <v>70.52</v>
      </c>
      <c r="Z13" s="90">
        <v>0</v>
      </c>
      <c r="AA13" s="84">
        <v>0</v>
      </c>
      <c r="AB13" s="84">
        <v>0</v>
      </c>
      <c r="AC13" s="84">
        <v>101.85</v>
      </c>
      <c r="AD13" s="95">
        <v>0</v>
      </c>
      <c r="AE13" s="52">
        <v>101.85</v>
      </c>
      <c r="AF13" s="117">
        <f>'[1]Exploitation '!AV6202</f>
        <v>0</v>
      </c>
      <c r="AG13" s="116">
        <f>'[1]Exploitation '!AW6202</f>
        <v>0.56926545698924724</v>
      </c>
      <c r="AH13" s="54">
        <f t="shared" si="6"/>
        <v>0</v>
      </c>
      <c r="AI13" s="63">
        <f t="shared" si="7"/>
        <v>10.115052580801262</v>
      </c>
      <c r="AJ13" s="64">
        <v>0</v>
      </c>
      <c r="AK13" s="61">
        <v>158.44833935147446</v>
      </c>
      <c r="AL13" s="66">
        <v>0</v>
      </c>
      <c r="AM13" s="61">
        <v>192.65734261073499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127.16</v>
      </c>
      <c r="C14" s="51">
        <f t="shared" si="0"/>
        <v>44.813469403593359</v>
      </c>
      <c r="D14" s="52">
        <f t="shared" si="1"/>
        <v>104.69872173538222</v>
      </c>
      <c r="E14" s="59">
        <f t="shared" si="2"/>
        <v>-22.35219113897557</v>
      </c>
      <c r="F14" s="68">
        <v>0</v>
      </c>
      <c r="G14" s="52">
        <f t="shared" si="3"/>
        <v>0</v>
      </c>
      <c r="H14" s="52">
        <f t="shared" si="4"/>
        <v>0</v>
      </c>
      <c r="I14" s="53">
        <f t="shared" si="5"/>
        <v>0</v>
      </c>
      <c r="J14" s="58">
        <v>0</v>
      </c>
      <c r="K14" s="81">
        <v>32.65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32.65</v>
      </c>
      <c r="R14" s="90">
        <v>0</v>
      </c>
      <c r="S14" s="84">
        <v>0.3</v>
      </c>
      <c r="T14" s="84">
        <v>0</v>
      </c>
      <c r="U14" s="84">
        <v>72.72</v>
      </c>
      <c r="V14" s="84">
        <v>0</v>
      </c>
      <c r="W14" s="84">
        <v>0</v>
      </c>
      <c r="X14" s="93">
        <f t="shared" si="10"/>
        <v>0</v>
      </c>
      <c r="Y14" s="94">
        <f t="shared" si="11"/>
        <v>73.02</v>
      </c>
      <c r="Z14" s="90">
        <v>0</v>
      </c>
      <c r="AA14" s="84">
        <v>0</v>
      </c>
      <c r="AB14" s="84">
        <v>0</v>
      </c>
      <c r="AC14" s="84">
        <v>115.18</v>
      </c>
      <c r="AD14" s="95">
        <v>0</v>
      </c>
      <c r="AE14" s="52">
        <v>115.18</v>
      </c>
      <c r="AF14" s="117">
        <f>'[1]Exploitation '!AV6203</f>
        <v>0</v>
      </c>
      <c r="AG14" s="116">
        <f>'[1]Exploitation '!AW6203</f>
        <v>0.56926545698924724</v>
      </c>
      <c r="AH14" s="54">
        <f t="shared" si="6"/>
        <v>0</v>
      </c>
      <c r="AI14" s="63">
        <f t="shared" si="7"/>
        <v>9.7285434040351788</v>
      </c>
      <c r="AJ14" s="64">
        <v>0</v>
      </c>
      <c r="AK14" s="61">
        <v>159.99346940359337</v>
      </c>
      <c r="AL14" s="66">
        <v>0</v>
      </c>
      <c r="AM14" s="61">
        <v>177.71872173538222</v>
      </c>
      <c r="AS14" s="120"/>
      <c r="BA14" s="42"/>
      <c r="BB14" s="42"/>
    </row>
    <row r="15" spans="1:54" ht="15.75" x14ac:dyDescent="0.25">
      <c r="A15" s="25">
        <v>7</v>
      </c>
      <c r="B15" s="69">
        <v>60.59</v>
      </c>
      <c r="C15" s="51">
        <f t="shared" si="0"/>
        <v>24.707375249542025</v>
      </c>
      <c r="D15" s="52">
        <f t="shared" si="1"/>
        <v>61.644124720838519</v>
      </c>
      <c r="E15" s="59">
        <f t="shared" si="2"/>
        <v>-25.761499970380562</v>
      </c>
      <c r="F15" s="68">
        <v>90.24</v>
      </c>
      <c r="G15" s="52">
        <f t="shared" si="3"/>
        <v>41.138080584146081</v>
      </c>
      <c r="H15" s="52">
        <f t="shared" si="4"/>
        <v>45.518589735440436</v>
      </c>
      <c r="I15" s="53">
        <f t="shared" si="5"/>
        <v>3.5833296804134811</v>
      </c>
      <c r="J15" s="58">
        <v>0</v>
      </c>
      <c r="K15" s="81">
        <v>32.69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32.69</v>
      </c>
      <c r="R15" s="90">
        <v>0.47</v>
      </c>
      <c r="S15" s="84">
        <v>0</v>
      </c>
      <c r="T15" s="84">
        <v>0</v>
      </c>
      <c r="U15" s="84">
        <v>58.72</v>
      </c>
      <c r="V15" s="84">
        <v>0</v>
      </c>
      <c r="W15" s="84">
        <v>0</v>
      </c>
      <c r="X15" s="93">
        <f t="shared" si="10"/>
        <v>0.47</v>
      </c>
      <c r="Y15" s="94">
        <f t="shared" si="11"/>
        <v>58.72</v>
      </c>
      <c r="Z15" s="90">
        <v>0</v>
      </c>
      <c r="AA15" s="84">
        <v>0</v>
      </c>
      <c r="AB15" s="84">
        <v>0</v>
      </c>
      <c r="AC15" s="84">
        <v>80.569999999999993</v>
      </c>
      <c r="AD15" s="95">
        <v>0</v>
      </c>
      <c r="AE15" s="52">
        <v>80.569999999999993</v>
      </c>
      <c r="AF15" s="117">
        <f>'[1]Exploitation '!AV6204</f>
        <v>0.14151451612903199</v>
      </c>
      <c r="AG15" s="116">
        <f>'[1]Exploitation '!AW6204</f>
        <v>0.42775094086021498</v>
      </c>
      <c r="AH15" s="54">
        <f t="shared" si="6"/>
        <v>3.4418151642844492</v>
      </c>
      <c r="AI15" s="63">
        <f t="shared" si="7"/>
        <v>6.5007490887592212</v>
      </c>
      <c r="AJ15" s="64">
        <v>41.138080584146081</v>
      </c>
      <c r="AK15" s="61">
        <v>105.27737524954202</v>
      </c>
      <c r="AL15" s="66">
        <v>45.988589735440435</v>
      </c>
      <c r="AM15" s="61">
        <v>120.36412472083852</v>
      </c>
      <c r="AS15" s="120"/>
      <c r="BA15" s="42"/>
      <c r="BB15" s="42"/>
    </row>
    <row r="16" spans="1:54" ht="15.75" x14ac:dyDescent="0.25">
      <c r="A16" s="25">
        <v>8</v>
      </c>
      <c r="B16" s="69">
        <v>67.84</v>
      </c>
      <c r="C16" s="51">
        <f t="shared" si="0"/>
        <v>31.57389114552003</v>
      </c>
      <c r="D16" s="52">
        <f t="shared" si="1"/>
        <v>62.296288016786455</v>
      </c>
      <c r="E16" s="59">
        <f t="shared" si="2"/>
        <v>-26.030179162306482</v>
      </c>
      <c r="F16" s="68">
        <v>84.46</v>
      </c>
      <c r="G16" s="52">
        <f t="shared" si="3"/>
        <v>32.744904718245991</v>
      </c>
      <c r="H16" s="52">
        <f t="shared" si="4"/>
        <v>47.746846999994446</v>
      </c>
      <c r="I16" s="53">
        <f t="shared" si="5"/>
        <v>3.9682482817595535</v>
      </c>
      <c r="J16" s="58">
        <v>0</v>
      </c>
      <c r="K16" s="81">
        <v>32.630000000000003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32.630000000000003</v>
      </c>
      <c r="R16" s="90">
        <v>14.58</v>
      </c>
      <c r="S16" s="84">
        <v>0</v>
      </c>
      <c r="T16" s="84">
        <v>0</v>
      </c>
      <c r="U16" s="84">
        <v>58.9</v>
      </c>
      <c r="V16" s="84">
        <v>0</v>
      </c>
      <c r="W16" s="84">
        <v>0</v>
      </c>
      <c r="X16" s="93">
        <f t="shared" si="10"/>
        <v>14.58</v>
      </c>
      <c r="Y16" s="94">
        <f t="shared" si="11"/>
        <v>58.9</v>
      </c>
      <c r="Z16" s="90">
        <v>1.8</v>
      </c>
      <c r="AA16" s="84">
        <v>0</v>
      </c>
      <c r="AB16" s="84">
        <v>0</v>
      </c>
      <c r="AC16" s="84">
        <v>61.46</v>
      </c>
      <c r="AD16" s="95">
        <v>1.8</v>
      </c>
      <c r="AE16" s="52">
        <v>61.46</v>
      </c>
      <c r="AF16" s="117">
        <f>'[1]Exploitation '!AV6205</f>
        <v>0.14151451612903199</v>
      </c>
      <c r="AG16" s="116">
        <f>'[1]Exploitation '!AW6205</f>
        <v>0.42775094086021498</v>
      </c>
      <c r="AH16" s="54">
        <f t="shared" si="6"/>
        <v>3.8267337656305216</v>
      </c>
      <c r="AI16" s="63">
        <f t="shared" si="7"/>
        <v>6.1720698968333068</v>
      </c>
      <c r="AJ16" s="64">
        <v>34.544904718245988</v>
      </c>
      <c r="AK16" s="61">
        <v>93.03389114552003</v>
      </c>
      <c r="AL16" s="66">
        <v>62.326846999994444</v>
      </c>
      <c r="AM16" s="61">
        <v>121.19628801678645</v>
      </c>
      <c r="AS16" s="120"/>
      <c r="BA16" s="42"/>
      <c r="BB16" s="42"/>
    </row>
    <row r="17" spans="1:54" ht="15.75" x14ac:dyDescent="0.25">
      <c r="A17" s="25">
        <v>9</v>
      </c>
      <c r="B17" s="69">
        <v>76.56</v>
      </c>
      <c r="C17" s="51">
        <f t="shared" si="0"/>
        <v>25.945790651248053</v>
      </c>
      <c r="D17" s="52">
        <f t="shared" si="1"/>
        <v>76.435779762835807</v>
      </c>
      <c r="E17" s="59">
        <f t="shared" si="2"/>
        <v>-25.821570414083872</v>
      </c>
      <c r="F17" s="68">
        <v>96.84</v>
      </c>
      <c r="G17" s="52">
        <f t="shared" si="3"/>
        <v>49.537857714818529</v>
      </c>
      <c r="H17" s="52">
        <f t="shared" si="4"/>
        <v>42.206477544486233</v>
      </c>
      <c r="I17" s="53">
        <f t="shared" si="5"/>
        <v>5.0956647406952236</v>
      </c>
      <c r="J17" s="58">
        <v>0</v>
      </c>
      <c r="K17" s="81">
        <v>32.67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32.67</v>
      </c>
      <c r="R17" s="90">
        <v>31.47</v>
      </c>
      <c r="S17" s="84">
        <v>0</v>
      </c>
      <c r="T17" s="84">
        <v>0</v>
      </c>
      <c r="U17" s="84">
        <v>58.1</v>
      </c>
      <c r="V17" s="84">
        <v>0</v>
      </c>
      <c r="W17" s="84">
        <v>0</v>
      </c>
      <c r="X17" s="93">
        <f t="shared" si="10"/>
        <v>31.47</v>
      </c>
      <c r="Y17" s="94">
        <f t="shared" si="11"/>
        <v>58.1</v>
      </c>
      <c r="Z17" s="90">
        <v>2.2000000000000002</v>
      </c>
      <c r="AA17" s="84">
        <v>0</v>
      </c>
      <c r="AB17" s="84">
        <v>0</v>
      </c>
      <c r="AC17" s="84">
        <v>62.38</v>
      </c>
      <c r="AD17" s="95">
        <v>2.2000000000000002</v>
      </c>
      <c r="AE17" s="52">
        <v>62.38</v>
      </c>
      <c r="AF17" s="117">
        <f>'[1]Exploitation '!AV6206</f>
        <v>0.14151451612903199</v>
      </c>
      <c r="AG17" s="116">
        <f>'[1]Exploitation '!AW6206</f>
        <v>0.42775094086021498</v>
      </c>
      <c r="AH17" s="54">
        <f t="shared" si="6"/>
        <v>4.9541502245661917</v>
      </c>
      <c r="AI17" s="63">
        <f t="shared" si="7"/>
        <v>6.420678645055915</v>
      </c>
      <c r="AJ17" s="64">
        <v>51.737857714818531</v>
      </c>
      <c r="AK17" s="61">
        <v>88.325790651248056</v>
      </c>
      <c r="AL17" s="66">
        <v>73.676477544486232</v>
      </c>
      <c r="AM17" s="61">
        <v>134.5357797628358</v>
      </c>
      <c r="AS17" s="120"/>
      <c r="BA17" s="42"/>
      <c r="BB17" s="42"/>
    </row>
    <row r="18" spans="1:54" ht="15.75" x14ac:dyDescent="0.25">
      <c r="A18" s="25">
        <v>10</v>
      </c>
      <c r="B18" s="69">
        <v>56.26</v>
      </c>
      <c r="C18" s="51">
        <f t="shared" si="0"/>
        <v>12.436491272345677</v>
      </c>
      <c r="D18" s="52">
        <f t="shared" si="1"/>
        <v>69.466776546215186</v>
      </c>
      <c r="E18" s="59">
        <f t="shared" si="2"/>
        <v>-25.643267818560879</v>
      </c>
      <c r="F18" s="68">
        <v>126.83</v>
      </c>
      <c r="G18" s="52">
        <f t="shared" si="3"/>
        <v>79.0174008662093</v>
      </c>
      <c r="H18" s="52">
        <f t="shared" si="4"/>
        <v>41.880195746621304</v>
      </c>
      <c r="I18" s="53">
        <f t="shared" si="5"/>
        <v>5.9324033871693835</v>
      </c>
      <c r="J18" s="58">
        <v>0</v>
      </c>
      <c r="K18" s="81">
        <v>32.31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32.31</v>
      </c>
      <c r="R18" s="90">
        <v>23.6</v>
      </c>
      <c r="S18" s="84">
        <v>0</v>
      </c>
      <c r="T18" s="84">
        <v>0</v>
      </c>
      <c r="U18" s="84">
        <v>57.97</v>
      </c>
      <c r="V18" s="84">
        <v>0</v>
      </c>
      <c r="W18" s="84">
        <v>0</v>
      </c>
      <c r="X18" s="93">
        <f t="shared" si="10"/>
        <v>23.6</v>
      </c>
      <c r="Y18" s="94">
        <f t="shared" si="11"/>
        <v>57.97</v>
      </c>
      <c r="Z18" s="90">
        <v>2.1</v>
      </c>
      <c r="AA18" s="84">
        <v>0</v>
      </c>
      <c r="AB18" s="84">
        <v>0</v>
      </c>
      <c r="AC18" s="84">
        <v>76.680000000000007</v>
      </c>
      <c r="AD18" s="95">
        <v>2.1</v>
      </c>
      <c r="AE18" s="52">
        <v>76.680000000000007</v>
      </c>
      <c r="AF18" s="117">
        <f>'[1]Exploitation '!AV6207</f>
        <v>0.14151451612903199</v>
      </c>
      <c r="AG18" s="116">
        <f>'[1]Exploitation '!AW6207</f>
        <v>0.42775094086021498</v>
      </c>
      <c r="AH18" s="54">
        <f t="shared" si="6"/>
        <v>5.7908888710403517</v>
      </c>
      <c r="AI18" s="63">
        <f t="shared" si="7"/>
        <v>6.2389812405789087</v>
      </c>
      <c r="AJ18" s="64">
        <v>81.117400866209294</v>
      </c>
      <c r="AK18" s="61">
        <v>89.116491272345684</v>
      </c>
      <c r="AL18" s="66">
        <v>65.480195746621305</v>
      </c>
      <c r="AM18" s="61">
        <v>127.43677654621519</v>
      </c>
      <c r="AS18" s="120"/>
      <c r="BA18" s="42"/>
      <c r="BB18" s="42"/>
    </row>
    <row r="19" spans="1:54" ht="15.75" x14ac:dyDescent="0.25">
      <c r="A19" s="25">
        <v>11</v>
      </c>
      <c r="B19" s="69">
        <v>61</v>
      </c>
      <c r="C19" s="51">
        <f t="shared" si="0"/>
        <v>13.974009734796141</v>
      </c>
      <c r="D19" s="52">
        <f t="shared" si="1"/>
        <v>72.515714816475196</v>
      </c>
      <c r="E19" s="59">
        <f t="shared" si="2"/>
        <v>-25.489724551271351</v>
      </c>
      <c r="F19" s="68">
        <v>118.99</v>
      </c>
      <c r="G19" s="52">
        <f t="shared" si="3"/>
        <v>65.666957642790891</v>
      </c>
      <c r="H19" s="52">
        <f t="shared" si="4"/>
        <v>47.590894441394781</v>
      </c>
      <c r="I19" s="53">
        <f t="shared" si="5"/>
        <v>5.7321479158143198</v>
      </c>
      <c r="J19" s="58">
        <v>0</v>
      </c>
      <c r="K19" s="81">
        <v>32.29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32.29</v>
      </c>
      <c r="R19" s="90">
        <v>25.47</v>
      </c>
      <c r="S19" s="84">
        <v>0</v>
      </c>
      <c r="T19" s="84">
        <v>0</v>
      </c>
      <c r="U19" s="84">
        <v>57.73</v>
      </c>
      <c r="V19" s="84">
        <v>0</v>
      </c>
      <c r="W19" s="84">
        <v>0</v>
      </c>
      <c r="X19" s="93">
        <f t="shared" si="10"/>
        <v>25.47</v>
      </c>
      <c r="Y19" s="94">
        <f t="shared" si="11"/>
        <v>57.73</v>
      </c>
      <c r="Z19" s="90">
        <v>2.8</v>
      </c>
      <c r="AA19" s="84">
        <v>0</v>
      </c>
      <c r="AB19" s="84">
        <v>0</v>
      </c>
      <c r="AC19" s="84">
        <v>76.97</v>
      </c>
      <c r="AD19" s="95">
        <v>2.8</v>
      </c>
      <c r="AE19" s="52">
        <v>76.97</v>
      </c>
      <c r="AF19" s="117">
        <f>'[1]Exploitation '!AV6208</f>
        <v>0.14151451612903199</v>
      </c>
      <c r="AG19" s="116">
        <f>'[1]Exploitation '!AW6208</f>
        <v>0.42775094086021498</v>
      </c>
      <c r="AH19" s="54">
        <f t="shared" si="6"/>
        <v>5.5906333996852879</v>
      </c>
      <c r="AI19" s="63">
        <f t="shared" si="7"/>
        <v>6.3725245078684338</v>
      </c>
      <c r="AJ19" s="64">
        <v>68.466957642790888</v>
      </c>
      <c r="AK19" s="61">
        <v>90.94400973479614</v>
      </c>
      <c r="AL19" s="66">
        <v>73.06089444139478</v>
      </c>
      <c r="AM19" s="61">
        <v>130.24571481647519</v>
      </c>
      <c r="AS19" s="120"/>
      <c r="BA19" s="42"/>
      <c r="BB19" s="42"/>
    </row>
    <row r="20" spans="1:54" ht="15.75" x14ac:dyDescent="0.25">
      <c r="A20" s="25">
        <v>12</v>
      </c>
      <c r="B20" s="69">
        <v>49.61</v>
      </c>
      <c r="C20" s="51">
        <f t="shared" si="0"/>
        <v>2.2336230201956511</v>
      </c>
      <c r="D20" s="52">
        <f t="shared" si="1"/>
        <v>73.244184517664763</v>
      </c>
      <c r="E20" s="59">
        <f t="shared" si="2"/>
        <v>-25.867807537860401</v>
      </c>
      <c r="F20" s="68">
        <v>131.74</v>
      </c>
      <c r="G20" s="52">
        <f t="shared" si="3"/>
        <v>85.058831637662948</v>
      </c>
      <c r="H20" s="52">
        <f t="shared" si="4"/>
        <v>40.444771280989613</v>
      </c>
      <c r="I20" s="53">
        <f t="shared" si="5"/>
        <v>6.2363970813474872</v>
      </c>
      <c r="J20" s="58">
        <v>0</v>
      </c>
      <c r="K20" s="81">
        <v>32.380000000000003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32.380000000000003</v>
      </c>
      <c r="R20" s="90">
        <v>25.99</v>
      </c>
      <c r="S20" s="84">
        <v>0</v>
      </c>
      <c r="T20" s="84">
        <v>0</v>
      </c>
      <c r="U20" s="84">
        <v>57.96</v>
      </c>
      <c r="V20" s="84">
        <v>0</v>
      </c>
      <c r="W20" s="84">
        <v>0</v>
      </c>
      <c r="X20" s="93">
        <f t="shared" si="10"/>
        <v>25.99</v>
      </c>
      <c r="Y20" s="94">
        <f t="shared" si="11"/>
        <v>57.96</v>
      </c>
      <c r="Z20" s="90">
        <v>2.8</v>
      </c>
      <c r="AA20" s="84">
        <v>0</v>
      </c>
      <c r="AB20" s="84">
        <v>0</v>
      </c>
      <c r="AC20" s="84">
        <v>77.75</v>
      </c>
      <c r="AD20" s="95">
        <v>2.8</v>
      </c>
      <c r="AE20" s="52">
        <v>77.75</v>
      </c>
      <c r="AF20" s="117">
        <f>'[1]Exploitation '!AV6209</f>
        <v>0.14151451612903199</v>
      </c>
      <c r="AG20" s="116">
        <f>'[1]Exploitation '!AW6209</f>
        <v>0.42775094086021498</v>
      </c>
      <c r="AH20" s="54">
        <f t="shared" si="6"/>
        <v>6.0948825652184553</v>
      </c>
      <c r="AI20" s="63">
        <f t="shared" si="7"/>
        <v>6.0844415212793876</v>
      </c>
      <c r="AJ20" s="64">
        <v>87.858831637662945</v>
      </c>
      <c r="AK20" s="61">
        <v>79.983623020195651</v>
      </c>
      <c r="AL20" s="66">
        <v>66.434771280989608</v>
      </c>
      <c r="AM20" s="61">
        <v>131.20418451766477</v>
      </c>
      <c r="AS20" s="120"/>
      <c r="BA20" s="42"/>
      <c r="BB20" s="42"/>
    </row>
    <row r="21" spans="1:54" ht="15.75" x14ac:dyDescent="0.25">
      <c r="A21" s="25">
        <v>13</v>
      </c>
      <c r="B21" s="69">
        <v>40.78</v>
      </c>
      <c r="C21" s="51">
        <f t="shared" si="0"/>
        <v>-9.266279644557244</v>
      </c>
      <c r="D21" s="52">
        <f t="shared" si="1"/>
        <v>76.363532179631122</v>
      </c>
      <c r="E21" s="59">
        <f t="shared" si="2"/>
        <v>-26.317252535073884</v>
      </c>
      <c r="F21" s="68">
        <v>131.79</v>
      </c>
      <c r="G21" s="52">
        <f t="shared" si="3"/>
        <v>88.265013597168931</v>
      </c>
      <c r="H21" s="52">
        <f t="shared" si="4"/>
        <v>37.205750932218237</v>
      </c>
      <c r="I21" s="53">
        <f t="shared" si="5"/>
        <v>6.3192354706127922</v>
      </c>
      <c r="J21" s="58">
        <v>0</v>
      </c>
      <c r="K21" s="81">
        <v>32.58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32.58</v>
      </c>
      <c r="R21" s="90">
        <v>29.72</v>
      </c>
      <c r="S21" s="84">
        <v>0</v>
      </c>
      <c r="T21" s="84">
        <v>0</v>
      </c>
      <c r="U21" s="84">
        <v>58.05</v>
      </c>
      <c r="V21" s="84">
        <v>0</v>
      </c>
      <c r="W21" s="84">
        <v>0</v>
      </c>
      <c r="X21" s="93">
        <f t="shared" si="10"/>
        <v>29.72</v>
      </c>
      <c r="Y21" s="94">
        <f t="shared" si="11"/>
        <v>58.05</v>
      </c>
      <c r="Z21" s="90">
        <v>1.2</v>
      </c>
      <c r="AA21" s="84">
        <v>0</v>
      </c>
      <c r="AB21" s="84">
        <v>0</v>
      </c>
      <c r="AC21" s="84">
        <v>77.38</v>
      </c>
      <c r="AD21" s="95">
        <v>1.2</v>
      </c>
      <c r="AE21" s="52">
        <v>77.38</v>
      </c>
      <c r="AF21" s="117">
        <f>'[1]Exploitation '!AV6210</f>
        <v>0.14151451612903199</v>
      </c>
      <c r="AG21" s="116">
        <f>'[1]Exploitation '!AW6210</f>
        <v>0.42775094086021498</v>
      </c>
      <c r="AH21" s="54">
        <f t="shared" si="6"/>
        <v>6.1777209544837604</v>
      </c>
      <c r="AI21" s="63">
        <f t="shared" si="7"/>
        <v>5.8349965240659003</v>
      </c>
      <c r="AJ21" s="64">
        <v>89.465013597168934</v>
      </c>
      <c r="AK21" s="61">
        <v>68.113720355442751</v>
      </c>
      <c r="AL21" s="66">
        <v>66.925750932218236</v>
      </c>
      <c r="AM21" s="61">
        <v>134.41353217963112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36.129999999999995</v>
      </c>
      <c r="C22" s="51">
        <f t="shared" si="0"/>
        <v>-10.092218416475305</v>
      </c>
      <c r="D22" s="52">
        <f t="shared" si="1"/>
        <v>72.43108507899899</v>
      </c>
      <c r="E22" s="59">
        <f t="shared" si="2"/>
        <v>-26.208866662523711</v>
      </c>
      <c r="F22" s="68">
        <v>146.88999999999999</v>
      </c>
      <c r="G22" s="52">
        <f t="shared" si="3"/>
        <v>103.92564780924096</v>
      </c>
      <c r="H22" s="52">
        <f t="shared" si="4"/>
        <v>36.375701672496326</v>
      </c>
      <c r="I22" s="53">
        <f t="shared" si="5"/>
        <v>6.5886505182627069</v>
      </c>
      <c r="J22" s="58">
        <v>0</v>
      </c>
      <c r="K22" s="81">
        <v>32.299999999999997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32.299999999999997</v>
      </c>
      <c r="R22" s="90">
        <v>20.21</v>
      </c>
      <c r="S22" s="84">
        <v>0</v>
      </c>
      <c r="T22" s="84">
        <v>0</v>
      </c>
      <c r="U22" s="84">
        <v>57.91</v>
      </c>
      <c r="V22" s="84">
        <v>0</v>
      </c>
      <c r="W22" s="84">
        <v>0</v>
      </c>
      <c r="X22" s="93">
        <f t="shared" si="10"/>
        <v>20.21</v>
      </c>
      <c r="Y22" s="94">
        <f t="shared" si="11"/>
        <v>57.91</v>
      </c>
      <c r="Z22" s="90">
        <v>2.7</v>
      </c>
      <c r="AA22" s="84">
        <v>0</v>
      </c>
      <c r="AB22" s="84">
        <v>0</v>
      </c>
      <c r="AC22" s="84">
        <v>76.319999999999993</v>
      </c>
      <c r="AD22" s="95">
        <v>2.7</v>
      </c>
      <c r="AE22" s="52">
        <v>76.319999999999993</v>
      </c>
      <c r="AF22" s="117">
        <f>'[1]Exploitation '!AV6211</f>
        <v>0.14151451612903199</v>
      </c>
      <c r="AG22" s="116">
        <f>'[1]Exploitation '!AW6211</f>
        <v>0.42775094086021498</v>
      </c>
      <c r="AH22" s="54">
        <f t="shared" si="6"/>
        <v>6.447136002133675</v>
      </c>
      <c r="AI22" s="63">
        <f t="shared" si="7"/>
        <v>5.6633823966160719</v>
      </c>
      <c r="AJ22" s="64">
        <v>106.62564780924096</v>
      </c>
      <c r="AK22" s="61">
        <v>66.227781583524688</v>
      </c>
      <c r="AL22" s="66">
        <v>56.585701672496327</v>
      </c>
      <c r="AM22" s="61">
        <v>130.34108507899899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43.629999999999995</v>
      </c>
      <c r="C23" s="51">
        <f t="shared" si="0"/>
        <v>-3.4754139246980458</v>
      </c>
      <c r="D23" s="52">
        <f t="shared" si="1"/>
        <v>73.150314052038354</v>
      </c>
      <c r="E23" s="59">
        <f t="shared" si="2"/>
        <v>-26.04490012734032</v>
      </c>
      <c r="F23" s="68">
        <v>169.16</v>
      </c>
      <c r="G23" s="52">
        <f t="shared" si="3"/>
        <v>125.25760515213879</v>
      </c>
      <c r="H23" s="52">
        <f t="shared" si="4"/>
        <v>36.871431620148144</v>
      </c>
      <c r="I23" s="53">
        <f t="shared" si="5"/>
        <v>7.0309632277130696</v>
      </c>
      <c r="J23" s="58">
        <v>0</v>
      </c>
      <c r="K23" s="81">
        <v>32.36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32.36</v>
      </c>
      <c r="R23" s="90">
        <v>9.48</v>
      </c>
      <c r="S23" s="84">
        <v>0</v>
      </c>
      <c r="T23" s="84">
        <v>0</v>
      </c>
      <c r="U23" s="84">
        <v>57.89</v>
      </c>
      <c r="V23" s="84">
        <v>0</v>
      </c>
      <c r="W23" s="84">
        <v>0</v>
      </c>
      <c r="X23" s="93">
        <f t="shared" si="10"/>
        <v>9.48</v>
      </c>
      <c r="Y23" s="94">
        <f t="shared" si="11"/>
        <v>57.89</v>
      </c>
      <c r="Z23" s="90">
        <v>2.8</v>
      </c>
      <c r="AA23" s="84">
        <v>0</v>
      </c>
      <c r="AB23" s="84">
        <v>0</v>
      </c>
      <c r="AC23" s="84">
        <v>76.78</v>
      </c>
      <c r="AD23" s="95">
        <v>2.8</v>
      </c>
      <c r="AE23" s="52">
        <v>76.78</v>
      </c>
      <c r="AF23" s="117">
        <f>'[1]Exploitation '!AV6212</f>
        <v>0.14151451612903199</v>
      </c>
      <c r="AG23" s="116">
        <f>'[1]Exploitation '!AW6212</f>
        <v>0.42775094086021498</v>
      </c>
      <c r="AH23" s="54">
        <f t="shared" si="6"/>
        <v>6.8894487115840377</v>
      </c>
      <c r="AI23" s="63">
        <f t="shared" si="7"/>
        <v>5.8873489317994654</v>
      </c>
      <c r="AJ23" s="64">
        <v>128.05760515213879</v>
      </c>
      <c r="AK23" s="61">
        <v>73.304586075301955</v>
      </c>
      <c r="AL23" s="66">
        <v>46.351431620148141</v>
      </c>
      <c r="AM23" s="61">
        <v>131.04031405203835</v>
      </c>
      <c r="AS23" s="120"/>
      <c r="BA23" s="42"/>
      <c r="BB23" s="42"/>
    </row>
    <row r="24" spans="1:54" ht="15.75" x14ac:dyDescent="0.25">
      <c r="A24" s="25">
        <v>16</v>
      </c>
      <c r="B24" s="69">
        <v>51.769999999999996</v>
      </c>
      <c r="C24" s="51">
        <f t="shared" si="0"/>
        <v>4.4018979332075219</v>
      </c>
      <c r="D24" s="52">
        <f t="shared" si="1"/>
        <v>73.397957329537519</v>
      </c>
      <c r="E24" s="59">
        <f t="shared" si="2"/>
        <v>-26.029855262745045</v>
      </c>
      <c r="F24" s="68">
        <v>170.82</v>
      </c>
      <c r="G24" s="52">
        <f t="shared" si="3"/>
        <v>126.51981711810353</v>
      </c>
      <c r="H24" s="52">
        <f t="shared" si="4"/>
        <v>37.60171426553589</v>
      </c>
      <c r="I24" s="53">
        <f t="shared" si="5"/>
        <v>6.698468616360568</v>
      </c>
      <c r="J24" s="58">
        <v>0</v>
      </c>
      <c r="K24" s="81">
        <v>32.6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32.6</v>
      </c>
      <c r="R24" s="90">
        <v>0.27</v>
      </c>
      <c r="S24" s="84">
        <v>0</v>
      </c>
      <c r="T24" s="84">
        <v>0</v>
      </c>
      <c r="U24" s="84">
        <v>58.09</v>
      </c>
      <c r="V24" s="84">
        <v>0</v>
      </c>
      <c r="W24" s="84">
        <v>0</v>
      </c>
      <c r="X24" s="93">
        <f t="shared" si="10"/>
        <v>0.27</v>
      </c>
      <c r="Y24" s="94">
        <f t="shared" si="11"/>
        <v>58.09</v>
      </c>
      <c r="Z24" s="90">
        <v>1.6</v>
      </c>
      <c r="AA24" s="84">
        <v>0</v>
      </c>
      <c r="AB24" s="84">
        <v>0</v>
      </c>
      <c r="AC24" s="84">
        <v>77.31</v>
      </c>
      <c r="AD24" s="95">
        <v>1.6</v>
      </c>
      <c r="AE24" s="52">
        <v>77.31</v>
      </c>
      <c r="AF24" s="117">
        <f>'[1]Exploitation '!AV6213</f>
        <v>0.14151451612903199</v>
      </c>
      <c r="AG24" s="116">
        <f>'[1]Exploitation '!AW6213</f>
        <v>0.42775094086021498</v>
      </c>
      <c r="AH24" s="54">
        <f t="shared" si="6"/>
        <v>6.5569541002315361</v>
      </c>
      <c r="AI24" s="63">
        <f t="shared" si="7"/>
        <v>6.1423937963947424</v>
      </c>
      <c r="AJ24" s="64">
        <v>128.11981711810353</v>
      </c>
      <c r="AK24" s="61">
        <v>81.711897933207524</v>
      </c>
      <c r="AL24" s="66">
        <v>37.871714265535893</v>
      </c>
      <c r="AM24" s="61">
        <v>131.48795732953752</v>
      </c>
      <c r="AS24" s="120"/>
      <c r="BA24" s="42"/>
      <c r="BB24" s="42"/>
    </row>
    <row r="25" spans="1:54" ht="15.75" x14ac:dyDescent="0.25">
      <c r="A25" s="25">
        <v>17</v>
      </c>
      <c r="B25" s="69">
        <v>49.989999999999995</v>
      </c>
      <c r="C25" s="51">
        <f t="shared" si="0"/>
        <v>6.909075548554938</v>
      </c>
      <c r="D25" s="52">
        <f t="shared" si="1"/>
        <v>68.872651461531802</v>
      </c>
      <c r="E25" s="59">
        <f t="shared" si="2"/>
        <v>-25.791727010086724</v>
      </c>
      <c r="F25" s="68">
        <v>170.99</v>
      </c>
      <c r="G25" s="52">
        <f t="shared" si="3"/>
        <v>127.15978286782861</v>
      </c>
      <c r="H25" s="52">
        <f t="shared" si="4"/>
        <v>37.163287976142428</v>
      </c>
      <c r="I25" s="53">
        <f t="shared" si="5"/>
        <v>6.6669291560289388</v>
      </c>
      <c r="J25" s="58">
        <v>0</v>
      </c>
      <c r="K25" s="81">
        <v>32.299999999999997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32.299999999999997</v>
      </c>
      <c r="R25" s="90">
        <v>0.17</v>
      </c>
      <c r="S25" s="84">
        <v>0</v>
      </c>
      <c r="T25" s="84">
        <v>0</v>
      </c>
      <c r="U25" s="84">
        <v>58.16</v>
      </c>
      <c r="V25" s="84">
        <v>0</v>
      </c>
      <c r="W25" s="84">
        <v>0</v>
      </c>
      <c r="X25" s="93">
        <f t="shared" si="10"/>
        <v>0.17</v>
      </c>
      <c r="Y25" s="94">
        <f t="shared" si="11"/>
        <v>58.16</v>
      </c>
      <c r="Z25" s="90">
        <v>0.7</v>
      </c>
      <c r="AA25" s="84">
        <v>0</v>
      </c>
      <c r="AB25" s="84">
        <v>0</v>
      </c>
      <c r="AC25" s="84">
        <v>77.11</v>
      </c>
      <c r="AD25" s="95">
        <v>0.7</v>
      </c>
      <c r="AE25" s="52">
        <v>77.11</v>
      </c>
      <c r="AF25" s="117">
        <f>'[1]Exploitation '!AV6214</f>
        <v>0.14151451612903199</v>
      </c>
      <c r="AG25" s="116">
        <f>'[1]Exploitation '!AW6214</f>
        <v>0.42775094086021498</v>
      </c>
      <c r="AH25" s="54">
        <f t="shared" si="6"/>
        <v>6.5254146398999069</v>
      </c>
      <c r="AI25" s="63">
        <f t="shared" si="7"/>
        <v>6.0805220490530587</v>
      </c>
      <c r="AJ25" s="64">
        <v>127.85978286782861</v>
      </c>
      <c r="AK25" s="61">
        <v>84.019075548554937</v>
      </c>
      <c r="AL25" s="66">
        <v>37.333287976142429</v>
      </c>
      <c r="AM25" s="61">
        <v>127.0326514615318</v>
      </c>
      <c r="AS25" s="120"/>
      <c r="BA25" s="42"/>
      <c r="BB25" s="42"/>
    </row>
    <row r="26" spans="1:54" ht="15.75" x14ac:dyDescent="0.25">
      <c r="A26" s="25">
        <v>18</v>
      </c>
      <c r="B26" s="69">
        <v>56.71</v>
      </c>
      <c r="C26" s="51">
        <f t="shared" si="0"/>
        <v>17.139123501933682</v>
      </c>
      <c r="D26" s="52">
        <f t="shared" si="1"/>
        <v>65.432228380464835</v>
      </c>
      <c r="E26" s="59">
        <f t="shared" si="2"/>
        <v>-25.861351882398516</v>
      </c>
      <c r="F26" s="68">
        <v>176.21</v>
      </c>
      <c r="G26" s="52">
        <f t="shared" si="3"/>
        <v>96.833987367666268</v>
      </c>
      <c r="H26" s="52">
        <f t="shared" si="4"/>
        <v>72.543786248141487</v>
      </c>
      <c r="I26" s="53">
        <f t="shared" si="5"/>
        <v>6.8322263841922357</v>
      </c>
      <c r="J26" s="58">
        <v>0</v>
      </c>
      <c r="K26" s="81">
        <v>32.56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32.56</v>
      </c>
      <c r="R26" s="90">
        <v>0</v>
      </c>
      <c r="S26" s="84">
        <v>0</v>
      </c>
      <c r="T26" s="84">
        <v>0</v>
      </c>
      <c r="U26" s="84">
        <v>57.97</v>
      </c>
      <c r="V26" s="84">
        <v>0</v>
      </c>
      <c r="W26" s="84">
        <v>0</v>
      </c>
      <c r="X26" s="93">
        <f t="shared" si="10"/>
        <v>0</v>
      </c>
      <c r="Y26" s="94">
        <f t="shared" si="11"/>
        <v>57.97</v>
      </c>
      <c r="Z26" s="90">
        <v>0</v>
      </c>
      <c r="AA26" s="84">
        <v>0</v>
      </c>
      <c r="AB26" s="84">
        <v>0</v>
      </c>
      <c r="AC26" s="84">
        <v>77.12</v>
      </c>
      <c r="AD26" s="95">
        <v>0</v>
      </c>
      <c r="AE26" s="52">
        <v>77.12</v>
      </c>
      <c r="AF26" s="117">
        <f>'[1]Exploitation '!AV6215</f>
        <v>0.14151451612903199</v>
      </c>
      <c r="AG26" s="116">
        <f>'[1]Exploitation '!AW6215</f>
        <v>0.42775094086021498</v>
      </c>
      <c r="AH26" s="54">
        <f t="shared" si="6"/>
        <v>6.6907118680632038</v>
      </c>
      <c r="AI26" s="63">
        <f t="shared" si="7"/>
        <v>6.270897176741272</v>
      </c>
      <c r="AJ26" s="64">
        <v>96.833987367666268</v>
      </c>
      <c r="AK26" s="61">
        <v>94.259123501933686</v>
      </c>
      <c r="AL26" s="127">
        <v>72.543786248141487</v>
      </c>
      <c r="AM26" s="61">
        <v>123.40222838046483</v>
      </c>
      <c r="AS26" s="120"/>
      <c r="BA26" s="42"/>
      <c r="BB26" s="42"/>
    </row>
    <row r="27" spans="1:54" ht="15.75" x14ac:dyDescent="0.25">
      <c r="A27" s="25">
        <v>19</v>
      </c>
      <c r="B27" s="69">
        <v>68.069999999999993</v>
      </c>
      <c r="C27" s="51">
        <f t="shared" si="0"/>
        <v>21.540926130865131</v>
      </c>
      <c r="D27" s="52">
        <f t="shared" si="1"/>
        <v>71.748933162430262</v>
      </c>
      <c r="E27" s="59">
        <f t="shared" si="2"/>
        <v>-25.219859293295407</v>
      </c>
      <c r="F27" s="68">
        <v>201.65</v>
      </c>
      <c r="G27" s="52">
        <f t="shared" si="3"/>
        <v>106.8992744765371</v>
      </c>
      <c r="H27" s="52">
        <f t="shared" si="4"/>
        <v>86.951792953262412</v>
      </c>
      <c r="I27" s="53">
        <f t="shared" si="5"/>
        <v>7.7989325702004884</v>
      </c>
      <c r="J27" s="58">
        <v>0</v>
      </c>
      <c r="K27" s="81">
        <v>32.5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32.5</v>
      </c>
      <c r="R27" s="90">
        <v>0</v>
      </c>
      <c r="S27" s="84">
        <v>0</v>
      </c>
      <c r="T27" s="84">
        <v>0</v>
      </c>
      <c r="U27" s="84">
        <v>57.99</v>
      </c>
      <c r="V27" s="84">
        <v>0</v>
      </c>
      <c r="W27" s="84">
        <v>0</v>
      </c>
      <c r="X27" s="93">
        <f t="shared" si="10"/>
        <v>0</v>
      </c>
      <c r="Y27" s="94">
        <f t="shared" si="11"/>
        <v>57.99</v>
      </c>
      <c r="Z27" s="90">
        <v>0</v>
      </c>
      <c r="AA27" s="84">
        <v>0</v>
      </c>
      <c r="AB27" s="84">
        <v>0</v>
      </c>
      <c r="AC27" s="84">
        <v>86.57</v>
      </c>
      <c r="AD27" s="95">
        <v>0</v>
      </c>
      <c r="AE27" s="52">
        <v>86.57</v>
      </c>
      <c r="AF27" s="117">
        <f>'[1]Exploitation '!AV6216</f>
        <v>0.14151451612903199</v>
      </c>
      <c r="AG27" s="116">
        <f>'[1]Exploitation '!AW6216</f>
        <v>0.42775094086021498</v>
      </c>
      <c r="AH27" s="54">
        <f t="shared" si="6"/>
        <v>7.6574180540714565</v>
      </c>
      <c r="AI27" s="63">
        <f t="shared" si="7"/>
        <v>6.8523897658443786</v>
      </c>
      <c r="AJ27" s="64">
        <v>106.8992744765371</v>
      </c>
      <c r="AK27" s="61">
        <v>108.11092613086512</v>
      </c>
      <c r="AL27" s="127">
        <v>86.951792953262412</v>
      </c>
      <c r="AM27" s="61">
        <v>129.73893316243027</v>
      </c>
      <c r="AS27" s="120"/>
      <c r="BA27" s="42"/>
      <c r="BB27" s="42"/>
    </row>
    <row r="28" spans="1:54" ht="15.75" x14ac:dyDescent="0.25">
      <c r="A28" s="25">
        <v>20</v>
      </c>
      <c r="B28" s="69">
        <v>66.19</v>
      </c>
      <c r="C28" s="51">
        <f t="shared" si="0"/>
        <v>17.685701536178911</v>
      </c>
      <c r="D28" s="52">
        <f t="shared" si="1"/>
        <v>73.629110800510205</v>
      </c>
      <c r="E28" s="59">
        <f t="shared" si="2"/>
        <v>-25.124812336689139</v>
      </c>
      <c r="F28" s="68">
        <v>202</v>
      </c>
      <c r="G28" s="52">
        <f t="shared" si="3"/>
        <v>107.84150380629177</v>
      </c>
      <c r="H28" s="52">
        <f t="shared" si="4"/>
        <v>86.346263789277288</v>
      </c>
      <c r="I28" s="53">
        <f t="shared" si="5"/>
        <v>7.8122324044309401</v>
      </c>
      <c r="J28" s="58">
        <v>0</v>
      </c>
      <c r="K28" s="81">
        <v>32.340000000000003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32.340000000000003</v>
      </c>
      <c r="R28" s="90">
        <v>0</v>
      </c>
      <c r="S28" s="84">
        <v>0</v>
      </c>
      <c r="T28" s="84">
        <v>0</v>
      </c>
      <c r="U28" s="84">
        <v>57.99</v>
      </c>
      <c r="V28" s="84">
        <v>0</v>
      </c>
      <c r="W28" s="84">
        <v>0</v>
      </c>
      <c r="X28" s="93">
        <f t="shared" si="10"/>
        <v>0</v>
      </c>
      <c r="Y28" s="94">
        <f t="shared" si="11"/>
        <v>57.99</v>
      </c>
      <c r="Z28" s="90">
        <v>0</v>
      </c>
      <c r="AA28" s="84">
        <v>0</v>
      </c>
      <c r="AB28" s="84">
        <v>0</v>
      </c>
      <c r="AC28" s="84">
        <v>86.29</v>
      </c>
      <c r="AD28" s="95">
        <v>0</v>
      </c>
      <c r="AE28" s="52">
        <v>86.29</v>
      </c>
      <c r="AF28" s="117">
        <f>'[1]Exploitation '!AV6217</f>
        <v>0.14151451612903199</v>
      </c>
      <c r="AG28" s="116">
        <f>'[1]Exploitation '!AW6217</f>
        <v>0.42775094086021498</v>
      </c>
      <c r="AH28" s="54">
        <f t="shared" si="6"/>
        <v>7.6707178883019083</v>
      </c>
      <c r="AI28" s="63">
        <f t="shared" si="7"/>
        <v>6.78743672245065</v>
      </c>
      <c r="AJ28" s="64">
        <v>107.84150380629177</v>
      </c>
      <c r="AK28" s="61">
        <v>103.97570153617892</v>
      </c>
      <c r="AL28" s="127">
        <v>86.346263789277288</v>
      </c>
      <c r="AM28" s="61">
        <v>131.61911080051021</v>
      </c>
      <c r="AS28" s="120"/>
      <c r="BA28" s="42"/>
      <c r="BB28" s="42"/>
    </row>
    <row r="29" spans="1:54" ht="15.75" x14ac:dyDescent="0.25">
      <c r="A29" s="25">
        <v>21</v>
      </c>
      <c r="B29" s="69">
        <v>69.039999999999992</v>
      </c>
      <c r="C29" s="51">
        <f t="shared" si="0"/>
        <v>13.53129283490766</v>
      </c>
      <c r="D29" s="52">
        <f t="shared" si="1"/>
        <v>80.91965056351961</v>
      </c>
      <c r="E29" s="59">
        <f t="shared" si="2"/>
        <v>-25.410943398427307</v>
      </c>
      <c r="F29" s="68">
        <v>197.26</v>
      </c>
      <c r="G29" s="52">
        <f t="shared" si="3"/>
        <v>102.73513181624632</v>
      </c>
      <c r="H29" s="52">
        <f t="shared" si="4"/>
        <v>86.892753484331479</v>
      </c>
      <c r="I29" s="53">
        <f t="shared" si="5"/>
        <v>7.6321146994221714</v>
      </c>
      <c r="J29" s="58">
        <v>0</v>
      </c>
      <c r="K29" s="81">
        <v>32.729999999999997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32.729999999999997</v>
      </c>
      <c r="R29" s="90">
        <v>0</v>
      </c>
      <c r="S29" s="84">
        <v>0</v>
      </c>
      <c r="T29" s="84">
        <v>0</v>
      </c>
      <c r="U29" s="84">
        <v>57.99</v>
      </c>
      <c r="V29" s="84">
        <v>0</v>
      </c>
      <c r="W29" s="84">
        <v>0</v>
      </c>
      <c r="X29" s="93">
        <f t="shared" si="10"/>
        <v>0</v>
      </c>
      <c r="Y29" s="94">
        <f t="shared" si="11"/>
        <v>57.99</v>
      </c>
      <c r="Z29" s="90">
        <v>0</v>
      </c>
      <c r="AA29" s="84">
        <v>0</v>
      </c>
      <c r="AB29" s="84">
        <v>0</v>
      </c>
      <c r="AC29" s="84">
        <v>86.76</v>
      </c>
      <c r="AD29" s="95">
        <v>0</v>
      </c>
      <c r="AE29" s="52">
        <v>86.76</v>
      </c>
      <c r="AF29" s="117">
        <f>'[1]Exploitation '!AV6218</f>
        <v>0.14151451612903199</v>
      </c>
      <c r="AG29" s="116">
        <f>'[1]Exploitation '!AW6218</f>
        <v>0.42775094086021498</v>
      </c>
      <c r="AH29" s="54">
        <f t="shared" si="6"/>
        <v>7.4906001832931395</v>
      </c>
      <c r="AI29" s="63">
        <f t="shared" si="7"/>
        <v>6.8913056607124759</v>
      </c>
      <c r="AJ29" s="64">
        <v>102.73513181624632</v>
      </c>
      <c r="AK29" s="61">
        <v>100.29129283490767</v>
      </c>
      <c r="AL29" s="127">
        <v>86.892753484331479</v>
      </c>
      <c r="AM29" s="61">
        <v>138.90965056351962</v>
      </c>
      <c r="AS29" s="120"/>
      <c r="BA29" s="42"/>
      <c r="BB29" s="42"/>
    </row>
    <row r="30" spans="1:54" ht="15.75" x14ac:dyDescent="0.25">
      <c r="A30" s="25">
        <v>22</v>
      </c>
      <c r="B30" s="69">
        <v>52.42</v>
      </c>
      <c r="C30" s="51">
        <f t="shared" si="0"/>
        <v>9.6771661069850978</v>
      </c>
      <c r="D30" s="52">
        <f t="shared" si="1"/>
        <v>68.638603799310374</v>
      </c>
      <c r="E30" s="59">
        <f t="shared" si="2"/>
        <v>-25.89576990629547</v>
      </c>
      <c r="F30" s="68">
        <v>191.94</v>
      </c>
      <c r="G30" s="52">
        <f t="shared" si="3"/>
        <v>100.80089124701404</v>
      </c>
      <c r="H30" s="52">
        <f t="shared" si="4"/>
        <v>83.709151342647161</v>
      </c>
      <c r="I30" s="53">
        <f t="shared" si="5"/>
        <v>7.4299574103387975</v>
      </c>
      <c r="J30" s="58">
        <v>0</v>
      </c>
      <c r="K30" s="81">
        <v>32.74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32.74</v>
      </c>
      <c r="R30" s="90">
        <v>0</v>
      </c>
      <c r="S30" s="84">
        <v>0</v>
      </c>
      <c r="T30" s="84">
        <v>0</v>
      </c>
      <c r="U30" s="84">
        <v>57.99</v>
      </c>
      <c r="V30" s="84">
        <v>0</v>
      </c>
      <c r="W30" s="84">
        <v>0</v>
      </c>
      <c r="X30" s="93">
        <f t="shared" si="10"/>
        <v>0</v>
      </c>
      <c r="Y30" s="94">
        <f t="shared" si="11"/>
        <v>57.99</v>
      </c>
      <c r="Z30" s="90">
        <v>0</v>
      </c>
      <c r="AA30" s="84">
        <v>0</v>
      </c>
      <c r="AB30" s="84">
        <v>0</v>
      </c>
      <c r="AC30" s="84">
        <v>86.41</v>
      </c>
      <c r="AD30" s="95">
        <v>0</v>
      </c>
      <c r="AE30" s="52">
        <v>86.41</v>
      </c>
      <c r="AF30" s="117">
        <f>'[1]Exploitation '!AV6219</f>
        <v>0.14151451612903199</v>
      </c>
      <c r="AG30" s="116">
        <f>'[1]Exploitation '!AW6219</f>
        <v>0.42775094086021498</v>
      </c>
      <c r="AH30" s="54">
        <f t="shared" si="6"/>
        <v>7.2884428942097657</v>
      </c>
      <c r="AI30" s="63">
        <f t="shared" si="7"/>
        <v>6.4164791528443175</v>
      </c>
      <c r="AJ30" s="64">
        <v>100.80089124701404</v>
      </c>
      <c r="AK30" s="61">
        <v>96.087166106985094</v>
      </c>
      <c r="AL30" s="127">
        <v>83.709151342647161</v>
      </c>
      <c r="AM30" s="61">
        <v>126.62860379931037</v>
      </c>
      <c r="AS30" s="120"/>
      <c r="BA30" s="42"/>
      <c r="BB30" s="42"/>
    </row>
    <row r="31" spans="1:54" ht="15.75" x14ac:dyDescent="0.25">
      <c r="A31" s="25">
        <v>23</v>
      </c>
      <c r="B31" s="69">
        <v>45.59</v>
      </c>
      <c r="C31" s="51">
        <f t="shared" si="0"/>
        <v>1.1098760361695668</v>
      </c>
      <c r="D31" s="52">
        <f t="shared" si="1"/>
        <v>70.561510741964071</v>
      </c>
      <c r="E31" s="59">
        <f t="shared" si="2"/>
        <v>-26.081386778133634</v>
      </c>
      <c r="F31" s="68">
        <v>178.44</v>
      </c>
      <c r="G31" s="52">
        <f t="shared" si="3"/>
        <v>91.798082498339753</v>
      </c>
      <c r="H31" s="52">
        <f t="shared" si="4"/>
        <v>79.724952485992659</v>
      </c>
      <c r="I31" s="53">
        <f t="shared" si="5"/>
        <v>6.9169650156675822</v>
      </c>
      <c r="J31" s="58">
        <v>0</v>
      </c>
      <c r="K31" s="81">
        <v>32.74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32.74</v>
      </c>
      <c r="R31" s="90">
        <v>0</v>
      </c>
      <c r="S31" s="84">
        <v>0</v>
      </c>
      <c r="T31" s="84">
        <v>0</v>
      </c>
      <c r="U31" s="84">
        <v>58.01</v>
      </c>
      <c r="V31" s="84">
        <v>0</v>
      </c>
      <c r="W31" s="84">
        <v>0</v>
      </c>
      <c r="X31" s="93">
        <f t="shared" si="10"/>
        <v>0</v>
      </c>
      <c r="Y31" s="94">
        <f t="shared" si="11"/>
        <v>58.01</v>
      </c>
      <c r="Z31" s="90">
        <v>0</v>
      </c>
      <c r="AA31" s="84">
        <v>0</v>
      </c>
      <c r="AB31" s="84">
        <v>0</v>
      </c>
      <c r="AC31" s="84">
        <v>86.59</v>
      </c>
      <c r="AD31" s="95">
        <v>0</v>
      </c>
      <c r="AE31" s="52">
        <v>86.59</v>
      </c>
      <c r="AF31" s="117">
        <f>'[1]Exploitation '!AV6220</f>
        <v>0.14151451612903199</v>
      </c>
      <c r="AG31" s="116">
        <f>'[1]Exploitation '!AW6220</f>
        <v>0.42775094086021498</v>
      </c>
      <c r="AH31" s="54">
        <f t="shared" si="6"/>
        <v>6.7754504995385503</v>
      </c>
      <c r="AI31" s="63">
        <f t="shared" si="7"/>
        <v>6.2308622810061536</v>
      </c>
      <c r="AJ31" s="64">
        <v>91.798082498339753</v>
      </c>
      <c r="AK31" s="61">
        <v>87.69987603616957</v>
      </c>
      <c r="AL31" s="127">
        <v>79.724952485992659</v>
      </c>
      <c r="AM31" s="61">
        <v>128.57151074196406</v>
      </c>
      <c r="AS31" s="120"/>
      <c r="BA31" s="42"/>
      <c r="BB31" s="42"/>
    </row>
    <row r="32" spans="1:54" ht="16.5" thickBot="1" x14ac:dyDescent="0.3">
      <c r="A32" s="26">
        <v>24</v>
      </c>
      <c r="B32" s="70">
        <v>35.159999999999997</v>
      </c>
      <c r="C32" s="55">
        <f t="shared" si="0"/>
        <v>-5.4082555418695506</v>
      </c>
      <c r="D32" s="52">
        <f t="shared" si="1"/>
        <v>67.046962256977167</v>
      </c>
      <c r="E32" s="59">
        <f t="shared" si="2"/>
        <v>-26.478706715107627</v>
      </c>
      <c r="F32" s="71">
        <v>174.09</v>
      </c>
      <c r="G32" s="56">
        <f t="shared" si="3"/>
        <v>92.363377270387446</v>
      </c>
      <c r="H32" s="52">
        <f t="shared" si="4"/>
        <v>74.9749550118662</v>
      </c>
      <c r="I32" s="53">
        <f t="shared" si="5"/>
        <v>6.7516677177463542</v>
      </c>
      <c r="J32" s="58">
        <v>0</v>
      </c>
      <c r="K32" s="81">
        <v>32.840000000000003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32.840000000000003</v>
      </c>
      <c r="R32" s="90">
        <v>0</v>
      </c>
      <c r="S32" s="84">
        <v>0</v>
      </c>
      <c r="T32" s="84">
        <v>0</v>
      </c>
      <c r="U32" s="84">
        <v>58.02</v>
      </c>
      <c r="V32" s="84">
        <v>0</v>
      </c>
      <c r="W32" s="84">
        <v>0</v>
      </c>
      <c r="X32" s="93">
        <f t="shared" si="10"/>
        <v>0</v>
      </c>
      <c r="Y32" s="94">
        <f t="shared" si="11"/>
        <v>58.02</v>
      </c>
      <c r="Z32" s="91">
        <v>0</v>
      </c>
      <c r="AA32" s="92">
        <v>0</v>
      </c>
      <c r="AB32" s="92">
        <v>0</v>
      </c>
      <c r="AC32" s="92">
        <v>86.29</v>
      </c>
      <c r="AD32" s="95">
        <v>0</v>
      </c>
      <c r="AE32" s="52">
        <v>86.29</v>
      </c>
      <c r="AF32" s="117">
        <f>'[1]Exploitation '!AV6221</f>
        <v>0.14151451612903199</v>
      </c>
      <c r="AG32" s="116">
        <f>'[1]Exploitation '!AW6221</f>
        <v>0.42775094086021498</v>
      </c>
      <c r="AH32" s="54">
        <f t="shared" si="6"/>
        <v>6.6101532016173223</v>
      </c>
      <c r="AI32" s="63">
        <f t="shared" si="7"/>
        <v>5.933542344032162</v>
      </c>
      <c r="AJ32" s="65">
        <v>92.363377270387446</v>
      </c>
      <c r="AK32" s="62">
        <v>80.881744458130456</v>
      </c>
      <c r="AL32" s="128">
        <v>74.9749550118662</v>
      </c>
      <c r="AM32" s="62">
        <v>125.06696225697716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156.76999999999998</v>
      </c>
      <c r="C33" s="40">
        <f t="shared" ref="C33:AE33" si="12">MAX(C9:C32)</f>
        <v>56.598339351474465</v>
      </c>
      <c r="D33" s="40">
        <f t="shared" si="12"/>
        <v>122.13734261073499</v>
      </c>
      <c r="E33" s="40">
        <f t="shared" si="12"/>
        <v>-21.965681962209487</v>
      </c>
      <c r="F33" s="40">
        <f t="shared" si="12"/>
        <v>202</v>
      </c>
      <c r="G33" s="40">
        <f t="shared" si="12"/>
        <v>127.15978286782861</v>
      </c>
      <c r="H33" s="40">
        <f t="shared" si="12"/>
        <v>86.951792953262412</v>
      </c>
      <c r="I33" s="40">
        <f t="shared" si="12"/>
        <v>7.8122324044309401</v>
      </c>
      <c r="J33" s="40">
        <f t="shared" si="12"/>
        <v>0</v>
      </c>
      <c r="K33" s="40">
        <f t="shared" si="12"/>
        <v>32.840000000000003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0</v>
      </c>
      <c r="Q33" s="40">
        <f t="shared" si="12"/>
        <v>32.840000000000003</v>
      </c>
      <c r="R33" s="40">
        <f t="shared" si="12"/>
        <v>31.47</v>
      </c>
      <c r="S33" s="40">
        <f t="shared" si="12"/>
        <v>0.3</v>
      </c>
      <c r="T33" s="40">
        <f t="shared" si="12"/>
        <v>0</v>
      </c>
      <c r="U33" s="40">
        <f t="shared" si="12"/>
        <v>72.72</v>
      </c>
      <c r="V33" s="40">
        <f t="shared" si="12"/>
        <v>0</v>
      </c>
      <c r="W33" s="40">
        <f t="shared" si="12"/>
        <v>0</v>
      </c>
      <c r="X33" s="40">
        <f t="shared" si="12"/>
        <v>31.47</v>
      </c>
      <c r="Y33" s="40">
        <f t="shared" si="12"/>
        <v>73.02</v>
      </c>
      <c r="Z33" s="40"/>
      <c r="AA33" s="40"/>
      <c r="AB33" s="40"/>
      <c r="AC33" s="40"/>
      <c r="AD33" s="40">
        <f t="shared" si="12"/>
        <v>2.8</v>
      </c>
      <c r="AE33" s="40">
        <f t="shared" si="12"/>
        <v>115.18</v>
      </c>
      <c r="AF33" s="40">
        <f t="shared" ref="AF33:AM33" si="13">MAX(AF9:AF32)</f>
        <v>0.14151451612903199</v>
      </c>
      <c r="AG33" s="40">
        <f t="shared" si="13"/>
        <v>0.56926545698924724</v>
      </c>
      <c r="AH33" s="40">
        <f t="shared" si="13"/>
        <v>7.6707178883019083</v>
      </c>
      <c r="AI33" s="40">
        <f t="shared" si="13"/>
        <v>10.115052580801262</v>
      </c>
      <c r="AJ33" s="40">
        <f t="shared" si="13"/>
        <v>128.11981711810353</v>
      </c>
      <c r="AK33" s="40">
        <f t="shared" si="13"/>
        <v>159.99346940359337</v>
      </c>
      <c r="AL33" s="40">
        <f t="shared" si="13"/>
        <v>86.951792953262412</v>
      </c>
      <c r="AM33" s="129">
        <f t="shared" si="13"/>
        <v>192.65734261073499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65.101020408163293</v>
      </c>
      <c r="C34" s="41">
        <f t="shared" ref="C34:AE34" si="14">AVERAGE(C9:C33,C9:C32)</f>
        <v>13.954894637744626</v>
      </c>
      <c r="D34" s="41">
        <f t="shared" si="14"/>
        <v>76.628720131319568</v>
      </c>
      <c r="E34" s="41">
        <f t="shared" si="14"/>
        <v>-25.48259436090094</v>
      </c>
      <c r="F34" s="41">
        <f t="shared" si="14"/>
        <v>139.96204081632649</v>
      </c>
      <c r="G34" s="41">
        <f t="shared" si="14"/>
        <v>81.939571841297067</v>
      </c>
      <c r="H34" s="41">
        <f t="shared" si="14"/>
        <v>52.677440282517701</v>
      </c>
      <c r="I34" s="41">
        <f t="shared" si="14"/>
        <v>5.7516370236448537</v>
      </c>
      <c r="J34" s="41">
        <f t="shared" si="14"/>
        <v>0</v>
      </c>
      <c r="K34" s="41">
        <f t="shared" si="14"/>
        <v>32.57224489795918</v>
      </c>
      <c r="L34" s="41">
        <f t="shared" si="14"/>
        <v>0</v>
      </c>
      <c r="M34" s="41">
        <f t="shared" si="14"/>
        <v>0</v>
      </c>
      <c r="N34" s="41">
        <f t="shared" si="14"/>
        <v>0</v>
      </c>
      <c r="O34" s="41">
        <f t="shared" si="14"/>
        <v>0</v>
      </c>
      <c r="P34" s="41">
        <f t="shared" si="14"/>
        <v>0</v>
      </c>
      <c r="Q34" s="41">
        <f t="shared" si="14"/>
        <v>32.57224489795918</v>
      </c>
      <c r="R34" s="41">
        <f t="shared" si="14"/>
        <v>8.0475510204081644</v>
      </c>
      <c r="S34" s="41">
        <f t="shared" si="14"/>
        <v>1.8367346938775508E-2</v>
      </c>
      <c r="T34" s="41">
        <f t="shared" si="14"/>
        <v>0</v>
      </c>
      <c r="U34" s="41">
        <f t="shared" si="14"/>
        <v>59.495102040816306</v>
      </c>
      <c r="V34" s="41">
        <f t="shared" si="14"/>
        <v>0</v>
      </c>
      <c r="W34" s="41">
        <f t="shared" si="14"/>
        <v>0</v>
      </c>
      <c r="X34" s="41">
        <f t="shared" si="14"/>
        <v>8.0475510204081644</v>
      </c>
      <c r="Y34" s="41">
        <f t="shared" si="14"/>
        <v>59.51346938775508</v>
      </c>
      <c r="Z34" s="41">
        <f>AVERAGE(Z9:Z33,Z9:Z32)</f>
        <v>0.86250000000000016</v>
      </c>
      <c r="AA34" s="41">
        <f>AVERAGE(AA9:AA33,AA9:AA32)</f>
        <v>0</v>
      </c>
      <c r="AB34" s="41">
        <f>AVERAGE(AB9:AB33,AB9:AB32)</f>
        <v>0</v>
      </c>
      <c r="AC34" s="41">
        <f t="shared" si="14"/>
        <v>79.904166666666683</v>
      </c>
      <c r="AD34" s="41">
        <f t="shared" si="14"/>
        <v>0.90204081632653066</v>
      </c>
      <c r="AE34" s="41">
        <f t="shared" si="14"/>
        <v>80.624081632653073</v>
      </c>
      <c r="AF34" s="41">
        <f t="shared" ref="AF34:AM34" si="15">AVERAGE(AF9:AF33,AF9:AF32)</f>
        <v>0.12418620803159942</v>
      </c>
      <c r="AG34" s="41">
        <f t="shared" si="15"/>
        <v>0.44796730030721932</v>
      </c>
      <c r="AH34" s="41">
        <f t="shared" si="15"/>
        <v>5.6274508156132548</v>
      </c>
      <c r="AI34" s="41">
        <f t="shared" si="15"/>
        <v>6.63780568573062</v>
      </c>
      <c r="AJ34" s="41">
        <f t="shared" si="15"/>
        <v>82.80406233620063</v>
      </c>
      <c r="AK34" s="41">
        <f t="shared" si="15"/>
        <v>94.338468720440915</v>
      </c>
      <c r="AL34" s="41">
        <f t="shared" si="15"/>
        <v>60.082746404966677</v>
      </c>
      <c r="AM34" s="130">
        <f t="shared" si="15"/>
        <v>136.09116911091141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782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184.42</v>
      </c>
      <c r="Z38" s="211"/>
      <c r="AA38" s="8" t="s">
        <v>21</v>
      </c>
      <c r="AB38" s="5" t="s">
        <v>23</v>
      </c>
      <c r="AC38" s="30"/>
      <c r="AD38" s="212">
        <v>1450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99" t="s">
        <v>21</v>
      </c>
      <c r="AL38" s="98" t="s">
        <v>24</v>
      </c>
      <c r="AM38" s="211">
        <v>22.6295</v>
      </c>
      <c r="AN38" s="213"/>
      <c r="AO38" s="8" t="s">
        <v>21</v>
      </c>
      <c r="AP38" s="5" t="s">
        <v>24</v>
      </c>
      <c r="AQ38" s="211">
        <v>1924.3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3358.82</v>
      </c>
      <c r="C39" s="11" t="s">
        <v>21</v>
      </c>
      <c r="D39" s="9" t="s">
        <v>71</v>
      </c>
      <c r="E39" s="10">
        <v>1613</v>
      </c>
      <c r="F39" s="12" t="s">
        <v>21</v>
      </c>
      <c r="G39" s="97"/>
      <c r="H39" s="100" t="s">
        <v>25</v>
      </c>
      <c r="I39" s="101"/>
      <c r="J39" s="102">
        <v>32.840000000000003</v>
      </c>
      <c r="K39" s="103" t="s">
        <v>62</v>
      </c>
      <c r="L39" s="104">
        <v>259.00000000002001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31.47</v>
      </c>
      <c r="Z39" s="101" t="s">
        <v>62</v>
      </c>
      <c r="AA39" s="107">
        <v>258.37500000002001</v>
      </c>
      <c r="AB39" s="105" t="s">
        <v>25</v>
      </c>
      <c r="AC39" s="108"/>
      <c r="AD39" s="102">
        <v>74.78</v>
      </c>
      <c r="AE39" s="103" t="s">
        <v>72</v>
      </c>
      <c r="AF39" s="107">
        <v>0.22708333333333333</v>
      </c>
      <c r="AG39" s="105" t="s">
        <v>25</v>
      </c>
      <c r="AH39" s="101"/>
      <c r="AI39" s="102">
        <v>0</v>
      </c>
      <c r="AJ39" s="101" t="s">
        <v>75</v>
      </c>
      <c r="AK39" s="106">
        <v>258.04166666668698</v>
      </c>
      <c r="AL39" s="100" t="s">
        <v>25</v>
      </c>
      <c r="AM39" s="101">
        <v>2.8</v>
      </c>
      <c r="AN39" s="102" t="s">
        <v>75</v>
      </c>
      <c r="AO39" s="110">
        <v>258.45833333335298</v>
      </c>
      <c r="AP39" s="105" t="s">
        <v>25</v>
      </c>
      <c r="AQ39" s="101">
        <v>115.18</v>
      </c>
      <c r="AR39" s="103" t="s">
        <v>72</v>
      </c>
      <c r="AS39" s="106">
        <v>258.25000000002001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446.78000000000003</v>
      </c>
      <c r="F42" s="44" t="s">
        <v>69</v>
      </c>
      <c r="G42" s="47">
        <v>258.79166666668698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/>
      <c r="F43" s="78"/>
      <c r="G43" s="79">
        <v>57.99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86.57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233.55</v>
      </c>
      <c r="F45" s="83" t="s">
        <v>72</v>
      </c>
      <c r="G45" s="48">
        <v>258.87500000002001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222.62</v>
      </c>
      <c r="F46" s="80" t="s">
        <v>72</v>
      </c>
      <c r="G46" s="60">
        <v>258.79166666668698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 SEP 23 </vt:lpstr>
      <vt:lpstr>'16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2023-09-17T06:44:35Z</dcterms:modified>
</cp:coreProperties>
</file>