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ADBA34CF-F72E-4A01-89F4-5B8279A64DB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7 SEP 23 " sheetId="3" r:id="rId1"/>
  </sheets>
  <definedNames>
    <definedName name="_xlnm.Print_Area" localSheetId="0">'17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<sst xmlns="http://schemas.openxmlformats.org/spreadsheetml/2006/main" count="138" uniqueCount="106">
  <si>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</si>
  <si>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</si>
  <si>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</si>
  <si>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</si>
  <si>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</si>
  <si>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</si>
  <si>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</si>
  <si>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</si>
  <si>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</si>
  <si>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</si>
  <si>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</si>
  <si>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</si>
  <si>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</si>
  <si>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</si>
  <si>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</si>
  <si>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</si>
  <si>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</si>
  <si>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</si>
  <si>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</si>
  <si>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</si>
  <si>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</si>
  <si>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</si>
  <si>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</si>
  <si>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</si>
  <si>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</si>
  <si>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</si>
  <si>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</si>
  <si>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</si>
  <si>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</si>
  <si>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</si>
  <si>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</si>
  <si>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</si>
  <si>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</si>
  <si>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</si>
  <si>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</si>
  <si>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</si>
  <si>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</si>
  <si>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</si>
  <si>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</si>
  <si>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</si>
  <si>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</si>
  <si>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</si>
  <si>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</si>
  <si>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</si>
  <si>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</si>
  <si>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</si>
  <si>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</si>
  <si>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</si>
  <si>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</si>
  <si>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</si>
  <si>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</si>
  <si>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</si>
  <si>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</si>
  <si>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</si>
  <si>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</si>
  <si>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</si>
  <si>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</si>
  <si>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</si>
  <si>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</si>
  <si>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</si>
  <si>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</si>
  <si>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</si>
  <si>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</si>
  <si>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</si>
  <si>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</si>
  <si>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</si>
  <si>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</si>
  <si>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</si>
  <si>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</si>
  <si>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</si>
  <si>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</si>
  <si>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</si>
  <si>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</si>
  <si>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</si>
  <si>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</si>
  <si>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</si>
  <si>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</si>
  <si>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</si>
  <si>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</si>
  <si>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</si>
  <si>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</si>
  <si>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</si>
  <si>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</si>
  <si>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</si>
  <si>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</si>
  <si>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</si>
  <si>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</si>
  <si>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</si>
  <si>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</si>
  <si>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</si>
  <si>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</si>
  <si>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</si>
  <si>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</si>
  <si>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</si>
  <si>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</si>
  <si>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</si>
  <si>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</si>
  <si>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</si>
  <si>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</si>
  <si>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</si>
  <si>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</si>
  <si>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</si>
  <si>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</si>
  <si>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FOFANA</t>
  </si>
  <si>
    <t>TETE et DOSSA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</si>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</sst>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'17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'!$B$9:$B$32</c:f>
              <c:numCache>
                <c:formatCode>General</c:formatCode>
                <c:ptCount val="24"/>
                <c:pt idx="0">
                  <c:v>44.64</c:v>
                </c:pt>
                <c:pt idx="1">
                  <c:v>51.870000000000005</c:v>
                </c:pt>
                <c:pt idx="2">
                  <c:v>42.89</c:v>
                </c:pt>
                <c:pt idx="3">
                  <c:v>42.41</c:v>
                </c:pt>
                <c:pt idx="4">
                  <c:v>38.97</c:v>
                </c:pt>
                <c:pt idx="5">
                  <c:v>43.769999999999996</c:v>
                </c:pt>
                <c:pt idx="6">
                  <c:v>45.879999999999995</c:v>
                </c:pt>
                <c:pt idx="7">
                  <c:v>47.03</c:v>
                </c:pt>
                <c:pt idx="8">
                  <c:v>45.36</c:v>
                </c:pt>
                <c:pt idx="9">
                  <c:v>61.599999999999994</c:v>
                </c:pt>
                <c:pt idx="10">
                  <c:v>68.64</c:v>
                </c:pt>
                <c:pt idx="11">
                  <c:v>74.78</c:v>
                </c:pt>
                <c:pt idx="12">
                  <c:v>73.8</c:v>
                </c:pt>
                <c:pt idx="13">
                  <c:v>109.94</c:v>
                </c:pt>
                <c:pt idx="14">
                  <c:v>62.040000000000006</c:v>
                </c:pt>
                <c:pt idx="15">
                  <c:v>49.690000000000005</c:v>
                </c:pt>
                <c:pt idx="16">
                  <c:v>44.36</c:v>
                </c:pt>
                <c:pt idx="17">
                  <c:v>47.190000000000005</c:v>
                </c:pt>
                <c:pt idx="18">
                  <c:v>76.94</c:v>
                </c:pt>
                <c:pt idx="19">
                  <c:v>65.31</c:v>
                </c:pt>
                <c:pt idx="20">
                  <c:v>54.040000000000006</c:v>
                </c:pt>
                <c:pt idx="21">
                  <c:v>45.76</c:v>
                </c:pt>
                <c:pt idx="22">
                  <c:v>57.74</c:v>
                </c:pt>
                <c:pt idx="23">
                  <c:v>51.14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'17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'!$C$9:$C$32</c:f>
              <c:numCache>
                <c:formatCode>General</c:formatCode>
                <c:ptCount val="24"/>
                <c:pt idx="0">
                  <c:v>3.8145778117197153</c:v>
                </c:pt>
                <c:pt idx="1">
                  <c:v>15.166035356800691</c:v>
                </c:pt>
                <c:pt idx="2">
                  <c:v>13.506726942536893</c:v>
                </c:pt>
                <c:pt idx="3">
                  <c:v>12.222760877654991</c:v>
                </c:pt>
                <c:pt idx="4">
                  <c:v>15.946928293880887</c:v>
                </c:pt>
                <c:pt idx="5">
                  <c:v>13.272618766705044</c:v>
                </c:pt>
                <c:pt idx="6">
                  <c:v>9.4720160121582495</c:v>
                </c:pt>
                <c:pt idx="7">
                  <c:v>11.211544913105591</c:v>
                </c:pt>
                <c:pt idx="8">
                  <c:v>9.1007946234355543</c:v>
                </c:pt>
                <c:pt idx="9">
                  <c:v>14.346412059789124</c:v>
                </c:pt>
                <c:pt idx="10">
                  <c:v>12.121020134689346</c:v>
                </c:pt>
                <c:pt idx="11">
                  <c:v>13.938465515547797</c:v>
                </c:pt>
                <c:pt idx="12">
                  <c:v>13.320833537166841</c:v>
                </c:pt>
                <c:pt idx="13">
                  <c:v>18.619793406859728</c:v>
                </c:pt>
                <c:pt idx="14">
                  <c:v>0.83800997750499562</c:v>
                </c:pt>
                <c:pt idx="15">
                  <c:v>-0.53407049189843292</c:v>
                </c:pt>
                <c:pt idx="16">
                  <c:v>-6.0799430130188625E-2</c:v>
                </c:pt>
                <c:pt idx="17">
                  <c:v>10.655441002153893</c:v>
                </c:pt>
                <c:pt idx="18">
                  <c:v>17.129675558918223</c:v>
                </c:pt>
                <c:pt idx="19">
                  <c:v>15.77315309048285</c:v>
                </c:pt>
                <c:pt idx="20">
                  <c:v>16.249051280052072</c:v>
                </c:pt>
                <c:pt idx="21">
                  <c:v>10.763300155439239</c:v>
                </c:pt>
                <c:pt idx="22">
                  <c:v>12.479294563639129</c:v>
                </c:pt>
                <c:pt idx="23">
                  <c:v>2.3299204186033649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'17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'!$D$9:$D$32</c:f>
              <c:numCache>
                <c:formatCode>0.00</c:formatCode>
                <c:ptCount val="24"/>
                <c:pt idx="0">
                  <c:v>67.125754272503997</c:v>
                </c:pt>
                <c:pt idx="1">
                  <c:v>63.15279748052874</c:v>
                </c:pt>
                <c:pt idx="2">
                  <c:v>56.177346646123674</c:v>
                </c:pt>
                <c:pt idx="3">
                  <c:v>56.893988902906933</c:v>
                </c:pt>
                <c:pt idx="4">
                  <c:v>49.887244757739772</c:v>
                </c:pt>
                <c:pt idx="5">
                  <c:v>57.646821588448752</c:v>
                </c:pt>
                <c:pt idx="6">
                  <c:v>63.59323861159929</c:v>
                </c:pt>
                <c:pt idx="7">
                  <c:v>62.993475407995632</c:v>
                </c:pt>
                <c:pt idx="8">
                  <c:v>63.252454664738252</c:v>
                </c:pt>
                <c:pt idx="9">
                  <c:v>73.958842563968375</c:v>
                </c:pt>
                <c:pt idx="10">
                  <c:v>83.100666311285792</c:v>
                </c:pt>
                <c:pt idx="11">
                  <c:v>86.991577020421317</c:v>
                </c:pt>
                <c:pt idx="12">
                  <c:v>86.753240051493705</c:v>
                </c:pt>
                <c:pt idx="13">
                  <c:v>116.42326401391244</c:v>
                </c:pt>
                <c:pt idx="14">
                  <c:v>85.655100667593928</c:v>
                </c:pt>
                <c:pt idx="15">
                  <c:v>71.351435630745343</c:v>
                </c:pt>
                <c:pt idx="16">
                  <c:v>65.214791028910298</c:v>
                </c:pt>
                <c:pt idx="17">
                  <c:v>57.401472978283124</c:v>
                </c:pt>
                <c:pt idx="18">
                  <c:v>79.606809655208735</c:v>
                </c:pt>
                <c:pt idx="19">
                  <c:v>69.414774929635684</c:v>
                </c:pt>
                <c:pt idx="20">
                  <c:v>57.802329968241892</c:v>
                </c:pt>
                <c:pt idx="21">
                  <c:v>55.201820056845463</c:v>
                </c:pt>
                <c:pt idx="22">
                  <c:v>65.756151735247059</c:v>
                </c:pt>
                <c:pt idx="23">
                  <c:v>69.51448352452627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'17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'!$E$9:$E$32</c:f>
              <c:numCache>
                <c:formatCode>0.00</c:formatCode>
                <c:ptCount val="24"/>
                <c:pt idx="0">
                  <c:v>-26.300332084223733</c:v>
                </c:pt>
                <c:pt idx="1">
                  <c:v>-26.448832837329427</c:v>
                </c:pt>
                <c:pt idx="2">
                  <c:v>-26.794073588660552</c:v>
                </c:pt>
                <c:pt idx="3">
                  <c:v>-26.706749780561964</c:v>
                </c:pt>
                <c:pt idx="4">
                  <c:v>-26.864173051620654</c:v>
                </c:pt>
                <c:pt idx="5">
                  <c:v>-27.149440355153828</c:v>
                </c:pt>
                <c:pt idx="6">
                  <c:v>-27.185254623757544</c:v>
                </c:pt>
                <c:pt idx="7">
                  <c:v>-27.175020321101229</c:v>
                </c:pt>
                <c:pt idx="8">
                  <c:v>-26.993249288173814</c:v>
                </c:pt>
                <c:pt idx="9">
                  <c:v>-26.705254623757511</c:v>
                </c:pt>
                <c:pt idx="10">
                  <c:v>-26.581686445975159</c:v>
                </c:pt>
                <c:pt idx="11">
                  <c:v>-26.150042535969114</c:v>
                </c:pt>
                <c:pt idx="12">
                  <c:v>-26.274073588660549</c:v>
                </c:pt>
                <c:pt idx="13">
                  <c:v>-25.103057420772174</c:v>
                </c:pt>
                <c:pt idx="14">
                  <c:v>-24.453110645098931</c:v>
                </c:pt>
                <c:pt idx="15">
                  <c:v>-21.127365138846901</c:v>
                </c:pt>
                <c:pt idx="16">
                  <c:v>-20.793991598780121</c:v>
                </c:pt>
                <c:pt idx="17">
                  <c:v>-20.86691398043704</c:v>
                </c:pt>
                <c:pt idx="18">
                  <c:v>-19.796485214126953</c:v>
                </c:pt>
                <c:pt idx="19">
                  <c:v>-19.877928020118542</c:v>
                </c:pt>
                <c:pt idx="20">
                  <c:v>-20.011381248293961</c:v>
                </c:pt>
                <c:pt idx="21">
                  <c:v>-20.205120212284701</c:v>
                </c:pt>
                <c:pt idx="22">
                  <c:v>-20.495446298886183</c:v>
                </c:pt>
                <c:pt idx="23">
                  <c:v>-20.704403943129659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'17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'!$Q$9:$Q$32</c:f>
              <c:numCache>
                <c:formatCode>0.00</c:formatCode>
                <c:ptCount val="24"/>
                <c:pt idx="0">
                  <c:v>32.56</c:v>
                </c:pt>
                <c:pt idx="1">
                  <c:v>32.58</c:v>
                </c:pt>
                <c:pt idx="2">
                  <c:v>32.68</c:v>
                </c:pt>
                <c:pt idx="3">
                  <c:v>32.57</c:v>
                </c:pt>
                <c:pt idx="4">
                  <c:v>32.630000000000003</c:v>
                </c:pt>
                <c:pt idx="5">
                  <c:v>32.630000000000003</c:v>
                </c:pt>
                <c:pt idx="6">
                  <c:v>32.74</c:v>
                </c:pt>
                <c:pt idx="7">
                  <c:v>32.76</c:v>
                </c:pt>
                <c:pt idx="8">
                  <c:v>32.520000000000003</c:v>
                </c:pt>
                <c:pt idx="9">
                  <c:v>32.26</c:v>
                </c:pt>
                <c:pt idx="10">
                  <c:v>32.31</c:v>
                </c:pt>
                <c:pt idx="11">
                  <c:v>32.090000000000003</c:v>
                </c:pt>
                <c:pt idx="12">
                  <c:v>32.159999999999997</c:v>
                </c:pt>
                <c:pt idx="13">
                  <c:v>32.01</c:v>
                </c:pt>
                <c:pt idx="14">
                  <c:v>30.57</c:v>
                </c:pt>
                <c:pt idx="15">
                  <c:v>27.34</c:v>
                </c:pt>
                <c:pt idx="16">
                  <c:v>27.19</c:v>
                </c:pt>
                <c:pt idx="17">
                  <c:v>27.28</c:v>
                </c:pt>
                <c:pt idx="18">
                  <c:v>27.33</c:v>
                </c:pt>
                <c:pt idx="19">
                  <c:v>27.44</c:v>
                </c:pt>
                <c:pt idx="20">
                  <c:v>27.31</c:v>
                </c:pt>
                <c:pt idx="21">
                  <c:v>27.31</c:v>
                </c:pt>
                <c:pt idx="22">
                  <c:v>27.31</c:v>
                </c:pt>
                <c:pt idx="23">
                  <c:v>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'17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'!$AE$9:$AE$32</c:f>
              <c:numCache>
                <c:formatCode>0.00</c:formatCode>
                <c:ptCount val="24"/>
                <c:pt idx="0">
                  <c:v>73</c:v>
                </c:pt>
                <c:pt idx="1">
                  <c:v>61.16</c:v>
                </c:pt>
                <c:pt idx="2">
                  <c:v>61.27</c:v>
                </c:pt>
                <c:pt idx="3">
                  <c:v>61.05</c:v>
                </c:pt>
                <c:pt idx="4">
                  <c:v>60.95</c:v>
                </c:pt>
                <c:pt idx="5">
                  <c:v>60.88</c:v>
                </c:pt>
                <c:pt idx="6">
                  <c:v>60.94</c:v>
                </c:pt>
                <c:pt idx="7">
                  <c:v>60.85</c:v>
                </c:pt>
                <c:pt idx="8">
                  <c:v>60.68</c:v>
                </c:pt>
                <c:pt idx="9">
                  <c:v>60.73</c:v>
                </c:pt>
                <c:pt idx="10">
                  <c:v>60.75</c:v>
                </c:pt>
                <c:pt idx="11">
                  <c:v>61.48</c:v>
                </c:pt>
                <c:pt idx="12">
                  <c:v>60.68</c:v>
                </c:pt>
                <c:pt idx="13">
                  <c:v>61.16</c:v>
                </c:pt>
                <c:pt idx="14">
                  <c:v>82.19</c:v>
                </c:pt>
                <c:pt idx="15">
                  <c:v>82.11</c:v>
                </c:pt>
                <c:pt idx="16">
                  <c:v>83</c:v>
                </c:pt>
                <c:pt idx="17">
                  <c:v>80.52</c:v>
                </c:pt>
                <c:pt idx="18">
                  <c:v>91.25</c:v>
                </c:pt>
                <c:pt idx="19">
                  <c:v>90.88</c:v>
                </c:pt>
                <c:pt idx="20">
                  <c:v>90.96</c:v>
                </c:pt>
                <c:pt idx="21">
                  <c:v>92.21</c:v>
                </c:pt>
                <c:pt idx="22">
                  <c:v>82.86</c:v>
                </c:pt>
                <c:pt idx="23">
                  <c:v>80.02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'17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'!$AK$9:$AK$32</c:f>
              <c:numCache>
                <c:formatCode>0.00</c:formatCode>
                <c:ptCount val="24"/>
                <c:pt idx="0">
                  <c:v>76.814577811719715</c:v>
                </c:pt>
                <c:pt idx="1">
                  <c:v>76.326035356800688</c:v>
                </c:pt>
                <c:pt idx="2">
                  <c:v>74.776726942536897</c:v>
                </c:pt>
                <c:pt idx="3">
                  <c:v>73.272760877654989</c:v>
                </c:pt>
                <c:pt idx="4">
                  <c:v>76.89692829388089</c:v>
                </c:pt>
                <c:pt idx="5">
                  <c:v>74.152618766705046</c:v>
                </c:pt>
                <c:pt idx="6">
                  <c:v>70.412016012158247</c:v>
                </c:pt>
                <c:pt idx="7">
                  <c:v>72.061544913105593</c:v>
                </c:pt>
                <c:pt idx="8">
                  <c:v>69.780794623435554</c:v>
                </c:pt>
                <c:pt idx="9">
                  <c:v>75.076412059789121</c:v>
                </c:pt>
                <c:pt idx="10">
                  <c:v>72.871020134689346</c:v>
                </c:pt>
                <c:pt idx="11">
                  <c:v>75.418465515547794</c:v>
                </c:pt>
                <c:pt idx="12">
                  <c:v>74.000833537166841</c:v>
                </c:pt>
                <c:pt idx="13">
                  <c:v>79.779793406859724</c:v>
                </c:pt>
                <c:pt idx="14">
                  <c:v>83.028009977504993</c:v>
                </c:pt>
                <c:pt idx="15">
                  <c:v>81.575929508101567</c:v>
                </c:pt>
                <c:pt idx="16">
                  <c:v>82.939200569869811</c:v>
                </c:pt>
                <c:pt idx="17">
                  <c:v>91.175441002153889</c:v>
                </c:pt>
                <c:pt idx="18">
                  <c:v>108.37967555891822</c:v>
                </c:pt>
                <c:pt idx="19">
                  <c:v>106.65315309048285</c:v>
                </c:pt>
                <c:pt idx="20">
                  <c:v>107.20905128005207</c:v>
                </c:pt>
                <c:pt idx="21">
                  <c:v>102.97330015543923</c:v>
                </c:pt>
                <c:pt idx="22">
                  <c:v>95.339294563639129</c:v>
                </c:pt>
                <c:pt idx="23">
                  <c:v>82.349920418603361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'17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'!$AM$9:$AM$32</c:f>
              <c:numCache>
                <c:formatCode>0.00</c:formatCode>
                <c:ptCount val="24"/>
                <c:pt idx="0">
                  <c:v>125.605754272504</c:v>
                </c:pt>
                <c:pt idx="1">
                  <c:v>121.63279748052874</c:v>
                </c:pt>
                <c:pt idx="2">
                  <c:v>114.66734664612368</c:v>
                </c:pt>
                <c:pt idx="3">
                  <c:v>115.38398890290694</c:v>
                </c:pt>
                <c:pt idx="4">
                  <c:v>108.37724475773977</c:v>
                </c:pt>
                <c:pt idx="5">
                  <c:v>101.21682158844875</c:v>
                </c:pt>
                <c:pt idx="6">
                  <c:v>107.53323861159929</c:v>
                </c:pt>
                <c:pt idx="7">
                  <c:v>106.93347540799563</c:v>
                </c:pt>
                <c:pt idx="8">
                  <c:v>107.19245466473825</c:v>
                </c:pt>
                <c:pt idx="9">
                  <c:v>102.86884256396837</c:v>
                </c:pt>
                <c:pt idx="10">
                  <c:v>111.10066631128579</c:v>
                </c:pt>
                <c:pt idx="11">
                  <c:v>115.90157702042131</c:v>
                </c:pt>
                <c:pt idx="12">
                  <c:v>115.4432400514937</c:v>
                </c:pt>
                <c:pt idx="13">
                  <c:v>145.11326401391244</c:v>
                </c:pt>
                <c:pt idx="14">
                  <c:v>114.43510066759393</c:v>
                </c:pt>
                <c:pt idx="15">
                  <c:v>119.21143563074534</c:v>
                </c:pt>
                <c:pt idx="16">
                  <c:v>124.2147910289103</c:v>
                </c:pt>
                <c:pt idx="17">
                  <c:v>116.57147297828313</c:v>
                </c:pt>
                <c:pt idx="18">
                  <c:v>138.26680965520873</c:v>
                </c:pt>
                <c:pt idx="19">
                  <c:v>140.98477492963568</c:v>
                </c:pt>
                <c:pt idx="20">
                  <c:v>131.2823299682419</c:v>
                </c:pt>
                <c:pt idx="21">
                  <c:v>128.79182005684547</c:v>
                </c:pt>
                <c:pt idx="22">
                  <c:v>126.34615173524706</c:v>
                </c:pt>
                <c:pt idx="23">
                  <c:v>127.91448352452628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'17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'!$F$9:$F$32</c:f>
              <c:numCache>
                <c:formatCode>General</c:formatCode>
                <c:ptCount val="24"/>
                <c:pt idx="0">
                  <c:v>166.85</c:v>
                </c:pt>
                <c:pt idx="1">
                  <c:v>158.05000000000001</c:v>
                </c:pt>
                <c:pt idx="2">
                  <c:v>156.15</c:v>
                </c:pt>
                <c:pt idx="3">
                  <c:v>151.66999999999999</c:v>
                </c:pt>
                <c:pt idx="4">
                  <c:v>146.38999999999999</c:v>
                </c:pt>
                <c:pt idx="5">
                  <c:v>140.83000000000001</c:v>
                </c:pt>
                <c:pt idx="6">
                  <c:v>138.29</c:v>
                </c:pt>
                <c:pt idx="7">
                  <c:v>120.9</c:v>
                </c:pt>
                <c:pt idx="8">
                  <c:v>101.65</c:v>
                </c:pt>
                <c:pt idx="9">
                  <c:v>103.82</c:v>
                </c:pt>
                <c:pt idx="10">
                  <c:v>116.66</c:v>
                </c:pt>
                <c:pt idx="11">
                  <c:v>123.75</c:v>
                </c:pt>
                <c:pt idx="12">
                  <c:v>121.22</c:v>
                </c:pt>
                <c:pt idx="13">
                  <c:v>133.4</c:v>
                </c:pt>
                <c:pt idx="14">
                  <c:v>136.97999999999999</c:v>
                </c:pt>
                <c:pt idx="15">
                  <c:v>142.5</c:v>
                </c:pt>
                <c:pt idx="16">
                  <c:v>147.79</c:v>
                </c:pt>
                <c:pt idx="17">
                  <c:v>165.72</c:v>
                </c:pt>
                <c:pt idx="18">
                  <c:v>200.12</c:v>
                </c:pt>
                <c:pt idx="19">
                  <c:v>199.67</c:v>
                </c:pt>
                <c:pt idx="20">
                  <c:v>194.52</c:v>
                </c:pt>
                <c:pt idx="21">
                  <c:v>181.23</c:v>
                </c:pt>
                <c:pt idx="22">
                  <c:v>169.48</c:v>
                </c:pt>
                <c:pt idx="23">
                  <c:v>158.08000000000001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'17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'!$G$9:$G$32</c:f>
              <c:numCache>
                <c:formatCode>0.00</c:formatCode>
                <c:ptCount val="24"/>
                <c:pt idx="0">
                  <c:v>89.87064632102971</c:v>
                </c:pt>
                <c:pt idx="1">
                  <c:v>84.503241907936882</c:v>
                </c:pt>
                <c:pt idx="2">
                  <c:v>83.973698720220384</c:v>
                </c:pt>
                <c:pt idx="3">
                  <c:v>80.703699261092595</c:v>
                </c:pt>
                <c:pt idx="4">
                  <c:v>76.549156946908994</c:v>
                </c:pt>
                <c:pt idx="5">
                  <c:v>73.611403654882579</c:v>
                </c:pt>
                <c:pt idx="6">
                  <c:v>74.902122949903841</c:v>
                </c:pt>
                <c:pt idx="7">
                  <c:v>68.05912787357029</c:v>
                </c:pt>
                <c:pt idx="8">
                  <c:v>52.963438188694745</c:v>
                </c:pt>
                <c:pt idx="9">
                  <c:v>57.136639638360741</c:v>
                </c:pt>
                <c:pt idx="10">
                  <c:v>59.589219940733123</c:v>
                </c:pt>
                <c:pt idx="11">
                  <c:v>64.899793038541418</c:v>
                </c:pt>
                <c:pt idx="12">
                  <c:v>57.852633328048469</c:v>
                </c:pt>
                <c:pt idx="13">
                  <c:v>67.839745195280969</c:v>
                </c:pt>
                <c:pt idx="14">
                  <c:v>72.552546594183326</c:v>
                </c:pt>
                <c:pt idx="15">
                  <c:v>77.103756364469504</c:v>
                </c:pt>
                <c:pt idx="16">
                  <c:v>79.547376115456089</c:v>
                </c:pt>
                <c:pt idx="17">
                  <c:v>87.957381398883058</c:v>
                </c:pt>
                <c:pt idx="18">
                  <c:v>107.12941632252003</c:v>
                </c:pt>
                <c:pt idx="19">
                  <c:v>105.20660981263045</c:v>
                </c:pt>
                <c:pt idx="20">
                  <c:v>99.417607678926984</c:v>
                </c:pt>
                <c:pt idx="21">
                  <c:v>89.396085352107463</c:v>
                </c:pt>
                <c:pt idx="22">
                  <c:v>84.998568117149119</c:v>
                </c:pt>
                <c:pt idx="23">
                  <c:v>79.98590752673789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'17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'!$H$9:$H$32</c:f>
              <c:numCache>
                <c:formatCode>0.00</c:formatCode>
                <c:ptCount val="24"/>
                <c:pt idx="0">
                  <c:v>70.502801151310479</c:v>
                </c:pt>
                <c:pt idx="1">
                  <c:v>67.404599124244896</c:v>
                </c:pt>
                <c:pt idx="2">
                  <c:v>66.106340826104585</c:v>
                </c:pt>
                <c:pt idx="3">
                  <c:v>65.066576634226152</c:v>
                </c:pt>
                <c:pt idx="4">
                  <c:v>64.141754358276287</c:v>
                </c:pt>
                <c:pt idx="5">
                  <c:v>61.695823333975305</c:v>
                </c:pt>
                <c:pt idx="6">
                  <c:v>57.860164163733565</c:v>
                </c:pt>
                <c:pt idx="7">
                  <c:v>47.703028633326888</c:v>
                </c:pt>
                <c:pt idx="8">
                  <c:v>44.024462896537457</c:v>
                </c:pt>
                <c:pt idx="9">
                  <c:v>41.683072719938195</c:v>
                </c:pt>
                <c:pt idx="10">
                  <c:v>51.948136119016411</c:v>
                </c:pt>
                <c:pt idx="11">
                  <c:v>53.762901970965899</c:v>
                </c:pt>
                <c:pt idx="12">
                  <c:v>58.220403445833725</c:v>
                </c:pt>
                <c:pt idx="13">
                  <c:v>59.98010322896387</c:v>
                </c:pt>
                <c:pt idx="14">
                  <c:v>58.952559173295143</c:v>
                </c:pt>
                <c:pt idx="15">
                  <c:v>59.663335737515922</c:v>
                </c:pt>
                <c:pt idx="16">
                  <c:v>62.397238568588428</c:v>
                </c:pt>
                <c:pt idx="17">
                  <c:v>71.329005284789758</c:v>
                </c:pt>
                <c:pt idx="18">
                  <c:v>85.249790375817298</c:v>
                </c:pt>
                <c:pt idx="19">
                  <c:v>86.739696668436068</c:v>
                </c:pt>
                <c:pt idx="20">
                  <c:v>87.574396243959058</c:v>
                </c:pt>
                <c:pt idx="21">
                  <c:v>84.810931296950969</c:v>
                </c:pt>
                <c:pt idx="22">
                  <c:v>77.904941150004959</c:v>
                </c:pt>
                <c:pt idx="23">
                  <c:v>71.950793528618092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'17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'!$I$9:$I$32</c:f>
              <c:numCache>
                <c:formatCode>0.00</c:formatCode>
                <c:ptCount val="24"/>
                <c:pt idx="0">
                  <c:v>6.4765525276598019</c:v>
                </c:pt>
                <c:pt idx="1">
                  <c:v>6.1421589678182293</c:v>
                </c:pt>
                <c:pt idx="2">
                  <c:v>6.0699604536750336</c:v>
                </c:pt>
                <c:pt idx="3">
                  <c:v>5.899724104681237</c:v>
                </c:pt>
                <c:pt idx="4">
                  <c:v>5.6990886948146873</c:v>
                </c:pt>
                <c:pt idx="5">
                  <c:v>5.5227730111421316</c:v>
                </c:pt>
                <c:pt idx="6">
                  <c:v>5.5277128863625897</c:v>
                </c:pt>
                <c:pt idx="7">
                  <c:v>5.1378434931028316</c:v>
                </c:pt>
                <c:pt idx="8">
                  <c:v>4.6620989147677925</c:v>
                </c:pt>
                <c:pt idx="9">
                  <c:v>5.0002876417010462</c:v>
                </c:pt>
                <c:pt idx="10">
                  <c:v>5.122643940250466</c:v>
                </c:pt>
                <c:pt idx="11">
                  <c:v>5.0873049904926937</c:v>
                </c:pt>
                <c:pt idx="12">
                  <c:v>5.1469632261178155</c:v>
                </c:pt>
                <c:pt idx="13">
                  <c:v>5.5801515757551634</c:v>
                </c:pt>
                <c:pt idx="14">
                  <c:v>5.4748942325215033</c:v>
                </c:pt>
                <c:pt idx="15">
                  <c:v>5.7329078980145844</c:v>
                </c:pt>
                <c:pt idx="16">
                  <c:v>5.8453853159554932</c:v>
                </c:pt>
                <c:pt idx="17">
                  <c:v>6.4336133163271789</c:v>
                </c:pt>
                <c:pt idx="18">
                  <c:v>7.7407933016626735</c:v>
                </c:pt>
                <c:pt idx="19">
                  <c:v>7.7236935189334552</c:v>
                </c:pt>
                <c:pt idx="20">
                  <c:v>7.5279960771139507</c:v>
                </c:pt>
                <c:pt idx="21">
                  <c:v>7.0229833509415549</c:v>
                </c:pt>
                <c:pt idx="22">
                  <c:v>6.5764907328459081</c:v>
                </c:pt>
                <c:pt idx="23">
                  <c:v>6.1432989446440409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'17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2.5</c:v>
                </c:pt>
                <c:pt idx="7">
                  <c:v>3.6</c:v>
                </c:pt>
                <c:pt idx="8">
                  <c:v>6.6</c:v>
                </c:pt>
                <c:pt idx="9">
                  <c:v>10.1</c:v>
                </c:pt>
                <c:pt idx="10">
                  <c:v>6.4</c:v>
                </c:pt>
                <c:pt idx="11">
                  <c:v>5</c:v>
                </c:pt>
                <c:pt idx="12">
                  <c:v>8.8000000000000007</c:v>
                </c:pt>
                <c:pt idx="13">
                  <c:v>8.9</c:v>
                </c:pt>
                <c:pt idx="14">
                  <c:v>2.6</c:v>
                </c:pt>
                <c:pt idx="15">
                  <c:v>2.8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'17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'17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SEP 23 '!$AJ$9:$AJ$32</c:f>
              <c:numCache>
                <c:formatCode>0.00</c:formatCode>
                <c:ptCount val="24"/>
                <c:pt idx="0">
                  <c:v>89.87064632102971</c:v>
                </c:pt>
                <c:pt idx="1">
                  <c:v>84.503241907936882</c:v>
                </c:pt>
                <c:pt idx="2">
                  <c:v>83.973698720220384</c:v>
                </c:pt>
                <c:pt idx="3">
                  <c:v>80.703699261092595</c:v>
                </c:pt>
                <c:pt idx="4">
                  <c:v>76.549156946908994</c:v>
                </c:pt>
                <c:pt idx="5">
                  <c:v>74.211403654882574</c:v>
                </c:pt>
                <c:pt idx="6">
                  <c:v>77.402122949903841</c:v>
                </c:pt>
                <c:pt idx="7">
                  <c:v>71.659127873570284</c:v>
                </c:pt>
                <c:pt idx="8">
                  <c:v>59.563438188694747</c:v>
                </c:pt>
                <c:pt idx="9">
                  <c:v>67.236639638360742</c:v>
                </c:pt>
                <c:pt idx="10">
                  <c:v>65.989219940733122</c:v>
                </c:pt>
                <c:pt idx="11">
                  <c:v>69.899793038541418</c:v>
                </c:pt>
                <c:pt idx="12">
                  <c:v>66.652633328048466</c:v>
                </c:pt>
                <c:pt idx="13">
                  <c:v>76.739745195280975</c:v>
                </c:pt>
                <c:pt idx="14">
                  <c:v>75.15254659418332</c:v>
                </c:pt>
                <c:pt idx="15">
                  <c:v>79.903756364469501</c:v>
                </c:pt>
                <c:pt idx="16">
                  <c:v>80.347376115456086</c:v>
                </c:pt>
                <c:pt idx="17">
                  <c:v>87.957381398883058</c:v>
                </c:pt>
                <c:pt idx="18">
                  <c:v>107.12941632252003</c:v>
                </c:pt>
                <c:pt idx="19">
                  <c:v>105.20660981263045</c:v>
                </c:pt>
                <c:pt idx="20">
                  <c:v>99.417607678926984</c:v>
                </c:pt>
                <c:pt idx="21">
                  <c:v>89.396085352107463</c:v>
                </c:pt>
                <c:pt idx="22">
                  <c:v>84.998568117149119</c:v>
                </c:pt>
                <c:pt idx="23">
                  <c:v>79.98590752673789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'17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'17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SEP 23 '!$AL$9:$AL$32</c:f>
              <c:numCache>
                <c:formatCode>0.00</c:formatCode>
                <c:ptCount val="24"/>
                <c:pt idx="0">
                  <c:v>70.502801151310479</c:v>
                </c:pt>
                <c:pt idx="1">
                  <c:v>67.404599124244896</c:v>
                </c:pt>
                <c:pt idx="2">
                  <c:v>66.106340826104585</c:v>
                </c:pt>
                <c:pt idx="3">
                  <c:v>65.066576634226152</c:v>
                </c:pt>
                <c:pt idx="4">
                  <c:v>64.141754358276287</c:v>
                </c:pt>
                <c:pt idx="5">
                  <c:v>62.015823333975305</c:v>
                </c:pt>
                <c:pt idx="6">
                  <c:v>58.950164163733568</c:v>
                </c:pt>
                <c:pt idx="7">
                  <c:v>54.823028633326885</c:v>
                </c:pt>
                <c:pt idx="8">
                  <c:v>54.874462896537459</c:v>
                </c:pt>
                <c:pt idx="9">
                  <c:v>55.763072719938194</c:v>
                </c:pt>
                <c:pt idx="10">
                  <c:v>60.108136119016407</c:v>
                </c:pt>
                <c:pt idx="11">
                  <c:v>55.302901970965898</c:v>
                </c:pt>
                <c:pt idx="12">
                  <c:v>60.060403445833728</c:v>
                </c:pt>
                <c:pt idx="13">
                  <c:v>60.940103228963871</c:v>
                </c:pt>
                <c:pt idx="14">
                  <c:v>59.862559173295139</c:v>
                </c:pt>
                <c:pt idx="15">
                  <c:v>61.643335737515919</c:v>
                </c:pt>
                <c:pt idx="16">
                  <c:v>64.047238568588426</c:v>
                </c:pt>
                <c:pt idx="17">
                  <c:v>71.329005284789758</c:v>
                </c:pt>
                <c:pt idx="18">
                  <c:v>85.249790375817298</c:v>
                </c:pt>
                <c:pt idx="19">
                  <c:v>86.739696668436068</c:v>
                </c:pt>
                <c:pt idx="20">
                  <c:v>87.574396243959058</c:v>
                </c:pt>
                <c:pt idx="21">
                  <c:v>84.810931296950969</c:v>
                </c:pt>
                <c:pt idx="22">
                  <c:v>77.904941150004959</c:v>
                </c:pt>
                <c:pt idx="23">
                  <c:v>71.950793528618092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L24" sqref="L2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45186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44.64</v>
      </c>
      <c r="C9" s="51">
        <f t="shared" ref="C9:C32" si="0">AK9-AE9</f>
        <v>3.8145778117197153</v>
      </c>
      <c r="D9" s="52">
        <f t="shared" ref="D9:D32" si="1">AM9-Y9</f>
        <v>67.125754272503997</v>
      </c>
      <c r="E9" s="59">
        <f t="shared" ref="E9:E32" si="2">(AG9+AI9)-Q9</f>
        <v>-26.300332084223733</v>
      </c>
      <c r="F9" s="76">
        <v>166.85</v>
      </c>
      <c r="G9" s="52">
        <f t="shared" ref="G9:G32" si="3">AJ9-AD9</f>
        <v>89.87064632102971</v>
      </c>
      <c r="H9" s="52">
        <f t="shared" ref="H9:H32" si="4">AL9-X9</f>
        <v>70.502801151310479</v>
      </c>
      <c r="I9" s="53">
        <f t="shared" ref="I9:I32" si="5">(AH9+AF9)-P9</f>
        <v>6.4765525276598019</v>
      </c>
      <c r="J9" s="58">
        <v>0</v>
      </c>
      <c r="K9" s="84">
        <v>32.56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32.56</v>
      </c>
      <c r="R9" s="91">
        <v>0</v>
      </c>
      <c r="S9" s="84">
        <v>0</v>
      </c>
      <c r="T9" s="84">
        <v>0</v>
      </c>
      <c r="U9" s="84">
        <v>58.48</v>
      </c>
      <c r="V9" s="68">
        <v>0</v>
      </c>
      <c r="W9" s="90">
        <v>0</v>
      </c>
      <c r="X9" s="94">
        <f>R9+T9+V9</f>
        <v>0</v>
      </c>
      <c r="Y9" s="95">
        <f>S9+U9+W9</f>
        <v>58.48</v>
      </c>
      <c r="Z9" s="91">
        <v>0</v>
      </c>
      <c r="AA9" s="84">
        <v>0</v>
      </c>
      <c r="AB9" s="84">
        <v>0</v>
      </c>
      <c r="AC9" s="84">
        <v>73</v>
      </c>
      <c r="AD9" s="96">
        <f>Z9+AB9</f>
        <v>0</v>
      </c>
      <c r="AE9" s="52">
        <f>AA9+AC9</f>
        <v>73</v>
      </c>
      <c r="AF9" s="116">
        <v>0.14151451612903199</v>
      </c>
      <c r="AG9" s="117">
        <v>0.42775094086021498</v>
      </c>
      <c r="AH9" s="54">
        <f t="shared" ref="AH9:AH32" si="6">(F9+P9+X9+AD9)-(AJ9+AL9+AF9)</f>
        <v>6.3350380115307701</v>
      </c>
      <c r="AI9" s="63">
        <f t="shared" ref="AI9:AI32" si="7">(B9+Q9+Y9+AE9)-(AM9+AK9+AG9)</f>
        <v>5.8319169749160551</v>
      </c>
      <c r="AJ9" s="64">
        <v>89.87064632102971</v>
      </c>
      <c r="AK9" s="61">
        <v>76.814577811719715</v>
      </c>
      <c r="AL9" s="66">
        <v>70.502801151310479</v>
      </c>
      <c r="AM9" s="61">
        <v>125.605754272504</v>
      </c>
      <c r="AS9" s="121"/>
      <c r="BA9" s="42"/>
      <c r="BB9" s="42"/>
    </row>
    <row r="10" spans="1:54" ht="15.75" x14ac:dyDescent="0.25">
      <c r="A10" s="25">
        <v>2</v>
      </c>
      <c r="B10" s="69">
        <v>51.870000000000005</v>
      </c>
      <c r="C10" s="51">
        <f t="shared" si="0"/>
        <v>15.166035356800691</v>
      </c>
      <c r="D10" s="52">
        <f t="shared" si="1"/>
        <v>63.15279748052874</v>
      </c>
      <c r="E10" s="59">
        <f t="shared" si="2"/>
        <v>-26.448832837329427</v>
      </c>
      <c r="F10" s="68">
        <v>158.05000000000001</v>
      </c>
      <c r="G10" s="52">
        <f t="shared" si="3"/>
        <v>84.503241907936882</v>
      </c>
      <c r="H10" s="52">
        <f t="shared" si="4"/>
        <v>67.404599124244896</v>
      </c>
      <c r="I10" s="53">
        <f t="shared" si="5"/>
        <v>6.1421589678182293</v>
      </c>
      <c r="J10" s="58">
        <v>0</v>
      </c>
      <c r="K10" s="81">
        <v>32.58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32.58</v>
      </c>
      <c r="R10" s="91">
        <v>0</v>
      </c>
      <c r="S10" s="84">
        <v>0</v>
      </c>
      <c r="T10" s="84">
        <v>0</v>
      </c>
      <c r="U10" s="84">
        <v>58.48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58.48</v>
      </c>
      <c r="Z10" s="91">
        <v>0</v>
      </c>
      <c r="AA10" s="84">
        <v>0</v>
      </c>
      <c r="AB10" s="84">
        <v>0</v>
      </c>
      <c r="AC10" s="84">
        <v>61.16</v>
      </c>
      <c r="AD10" s="96">
        <f t="shared" ref="AD10:AD32" si="12">Z10+AB10</f>
        <v>0</v>
      </c>
      <c r="AE10" s="52">
        <f t="shared" ref="AE10:AE32" si="13">AA10+AC10</f>
        <v>61.16</v>
      </c>
      <c r="AF10" s="118">
        <v>0.14151451612903199</v>
      </c>
      <c r="AG10" s="117">
        <v>0.42775094086021498</v>
      </c>
      <c r="AH10" s="54">
        <f t="shared" si="6"/>
        <v>6.0006444516891975</v>
      </c>
      <c r="AI10" s="63">
        <f t="shared" si="7"/>
        <v>5.7034162218103575</v>
      </c>
      <c r="AJ10" s="64">
        <v>84.503241907936882</v>
      </c>
      <c r="AK10" s="61">
        <v>76.326035356800688</v>
      </c>
      <c r="AL10" s="66">
        <v>67.404599124244896</v>
      </c>
      <c r="AM10" s="61">
        <v>121.63279748052874</v>
      </c>
      <c r="AS10" s="121"/>
      <c r="BA10" s="42"/>
      <c r="BB10" s="42"/>
    </row>
    <row r="11" spans="1:54" ht="15" customHeight="1" x14ac:dyDescent="0.25">
      <c r="A11" s="25">
        <v>3</v>
      </c>
      <c r="B11" s="69">
        <v>42.89</v>
      </c>
      <c r="C11" s="51">
        <f t="shared" si="0"/>
        <v>13.506726942536893</v>
      </c>
      <c r="D11" s="52">
        <f t="shared" si="1"/>
        <v>56.177346646123674</v>
      </c>
      <c r="E11" s="59">
        <f t="shared" si="2"/>
        <v>-26.794073588660552</v>
      </c>
      <c r="F11" s="68">
        <v>156.15</v>
      </c>
      <c r="G11" s="52">
        <f t="shared" si="3"/>
        <v>83.973698720220384</v>
      </c>
      <c r="H11" s="52">
        <f t="shared" si="4"/>
        <v>66.106340826104585</v>
      </c>
      <c r="I11" s="53">
        <f t="shared" si="5"/>
        <v>6.0699604536750336</v>
      </c>
      <c r="J11" s="58">
        <v>0</v>
      </c>
      <c r="K11" s="81">
        <v>32.68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32.68</v>
      </c>
      <c r="R11" s="91">
        <v>0</v>
      </c>
      <c r="S11" s="84">
        <v>0</v>
      </c>
      <c r="T11" s="84">
        <v>0</v>
      </c>
      <c r="U11" s="84">
        <v>58.49</v>
      </c>
      <c r="V11" s="84">
        <v>0</v>
      </c>
      <c r="W11" s="84">
        <v>0</v>
      </c>
      <c r="X11" s="94">
        <f t="shared" si="10"/>
        <v>0</v>
      </c>
      <c r="Y11" s="95">
        <f t="shared" si="11"/>
        <v>58.49</v>
      </c>
      <c r="Z11" s="91">
        <v>0</v>
      </c>
      <c r="AA11" s="84">
        <v>0</v>
      </c>
      <c r="AB11" s="84">
        <v>0</v>
      </c>
      <c r="AC11" s="84">
        <v>61.27</v>
      </c>
      <c r="AD11" s="96">
        <f t="shared" si="12"/>
        <v>0</v>
      </c>
      <c r="AE11" s="52">
        <f t="shared" si="13"/>
        <v>61.27</v>
      </c>
      <c r="AF11" s="118">
        <v>0.14151451612903199</v>
      </c>
      <c r="AG11" s="117">
        <v>0.42775094086021498</v>
      </c>
      <c r="AH11" s="54">
        <f t="shared" si="6"/>
        <v>5.9284459375460017</v>
      </c>
      <c r="AI11" s="63">
        <f t="shared" si="7"/>
        <v>5.4581754704792331</v>
      </c>
      <c r="AJ11" s="64">
        <v>83.973698720220384</v>
      </c>
      <c r="AK11" s="61">
        <v>74.776726942536897</v>
      </c>
      <c r="AL11" s="66">
        <v>66.106340826104585</v>
      </c>
      <c r="AM11" s="61">
        <v>114.66734664612368</v>
      </c>
      <c r="AS11" s="121"/>
      <c r="BA11" s="42"/>
      <c r="BB11" s="42"/>
    </row>
    <row r="12" spans="1:54" ht="15" customHeight="1" x14ac:dyDescent="0.25">
      <c r="A12" s="25">
        <v>4</v>
      </c>
      <c r="B12" s="69">
        <v>42.41</v>
      </c>
      <c r="C12" s="51">
        <f t="shared" si="0"/>
        <v>12.222760877654991</v>
      </c>
      <c r="D12" s="52">
        <f t="shared" si="1"/>
        <v>56.893988902906933</v>
      </c>
      <c r="E12" s="59">
        <f t="shared" si="2"/>
        <v>-26.706749780561964</v>
      </c>
      <c r="F12" s="68">
        <v>151.66999999999999</v>
      </c>
      <c r="G12" s="52">
        <f t="shared" si="3"/>
        <v>80.703699261092595</v>
      </c>
      <c r="H12" s="52">
        <f t="shared" si="4"/>
        <v>65.066576634226152</v>
      </c>
      <c r="I12" s="53">
        <f t="shared" si="5"/>
        <v>5.899724104681237</v>
      </c>
      <c r="J12" s="58">
        <v>0</v>
      </c>
      <c r="K12" s="81">
        <v>32.57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32.57</v>
      </c>
      <c r="R12" s="91">
        <v>0</v>
      </c>
      <c r="S12" s="84">
        <v>0</v>
      </c>
      <c r="T12" s="84">
        <v>0</v>
      </c>
      <c r="U12" s="84">
        <v>58.49</v>
      </c>
      <c r="V12" s="84">
        <v>0</v>
      </c>
      <c r="W12" s="84">
        <v>0</v>
      </c>
      <c r="X12" s="94">
        <f t="shared" si="10"/>
        <v>0</v>
      </c>
      <c r="Y12" s="95">
        <f t="shared" si="11"/>
        <v>58.49</v>
      </c>
      <c r="Z12" s="91">
        <v>0</v>
      </c>
      <c r="AA12" s="84">
        <v>0</v>
      </c>
      <c r="AB12" s="84">
        <v>0</v>
      </c>
      <c r="AC12" s="84">
        <v>61.05</v>
      </c>
      <c r="AD12" s="96">
        <f t="shared" si="12"/>
        <v>0</v>
      </c>
      <c r="AE12" s="52">
        <f t="shared" si="13"/>
        <v>61.05</v>
      </c>
      <c r="AF12" s="118">
        <v>0.14151451612903199</v>
      </c>
      <c r="AG12" s="117">
        <v>0.42775094086021498</v>
      </c>
      <c r="AH12" s="54">
        <f t="shared" si="6"/>
        <v>5.7582095885522051</v>
      </c>
      <c r="AI12" s="63">
        <f t="shared" si="7"/>
        <v>5.4354992785778222</v>
      </c>
      <c r="AJ12" s="64">
        <v>80.703699261092595</v>
      </c>
      <c r="AK12" s="61">
        <v>73.272760877654989</v>
      </c>
      <c r="AL12" s="66">
        <v>65.066576634226152</v>
      </c>
      <c r="AM12" s="61">
        <v>115.38398890290694</v>
      </c>
      <c r="AS12" s="121"/>
      <c r="BA12" s="42"/>
      <c r="BB12" s="42"/>
    </row>
    <row r="13" spans="1:54" ht="15.75" x14ac:dyDescent="0.25">
      <c r="A13" s="25">
        <v>5</v>
      </c>
      <c r="B13" s="69">
        <v>38.97</v>
      </c>
      <c r="C13" s="51">
        <f t="shared" si="0"/>
        <v>15.946928293880887</v>
      </c>
      <c r="D13" s="52">
        <f t="shared" si="1"/>
        <v>49.887244757739772</v>
      </c>
      <c r="E13" s="59">
        <f t="shared" si="2"/>
        <v>-26.864173051620654</v>
      </c>
      <c r="F13" s="68">
        <v>146.38999999999999</v>
      </c>
      <c r="G13" s="52">
        <f t="shared" si="3"/>
        <v>76.549156946908994</v>
      </c>
      <c r="H13" s="52">
        <f t="shared" si="4"/>
        <v>64.141754358276287</v>
      </c>
      <c r="I13" s="53">
        <f t="shared" si="5"/>
        <v>5.6990886948146873</v>
      </c>
      <c r="J13" s="58">
        <v>0</v>
      </c>
      <c r="K13" s="81">
        <v>32.630000000000003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32.630000000000003</v>
      </c>
      <c r="R13" s="91">
        <v>0</v>
      </c>
      <c r="S13" s="84">
        <v>0</v>
      </c>
      <c r="T13" s="84">
        <v>0</v>
      </c>
      <c r="U13" s="84">
        <v>58.49</v>
      </c>
      <c r="V13" s="84">
        <v>0</v>
      </c>
      <c r="W13" s="84">
        <v>0</v>
      </c>
      <c r="X13" s="94">
        <f t="shared" si="10"/>
        <v>0</v>
      </c>
      <c r="Y13" s="95">
        <f t="shared" si="11"/>
        <v>58.49</v>
      </c>
      <c r="Z13" s="91">
        <v>0</v>
      </c>
      <c r="AA13" s="84">
        <v>0</v>
      </c>
      <c r="AB13" s="84">
        <v>0</v>
      </c>
      <c r="AC13" s="84">
        <v>60.95</v>
      </c>
      <c r="AD13" s="96">
        <f t="shared" si="12"/>
        <v>0</v>
      </c>
      <c r="AE13" s="52">
        <f t="shared" si="13"/>
        <v>60.95</v>
      </c>
      <c r="AF13" s="118">
        <v>0.14151451612903199</v>
      </c>
      <c r="AG13" s="117">
        <v>0.42775094086021498</v>
      </c>
      <c r="AH13" s="54">
        <f t="shared" si="6"/>
        <v>5.5575741786856554</v>
      </c>
      <c r="AI13" s="63">
        <f t="shared" si="7"/>
        <v>5.3380760075191347</v>
      </c>
      <c r="AJ13" s="64">
        <v>76.549156946908994</v>
      </c>
      <c r="AK13" s="61">
        <v>76.89692829388089</v>
      </c>
      <c r="AL13" s="66">
        <v>64.141754358276287</v>
      </c>
      <c r="AM13" s="61">
        <v>108.37724475773977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43.769999999999996</v>
      </c>
      <c r="C14" s="51">
        <f t="shared" si="0"/>
        <v>13.272618766705044</v>
      </c>
      <c r="D14" s="52">
        <f t="shared" si="1"/>
        <v>57.646821588448752</v>
      </c>
      <c r="E14" s="59">
        <f t="shared" si="2"/>
        <v>-27.149440355153828</v>
      </c>
      <c r="F14" s="68">
        <v>140.83000000000001</v>
      </c>
      <c r="G14" s="52">
        <f t="shared" si="3"/>
        <v>73.611403654882579</v>
      </c>
      <c r="H14" s="52">
        <f t="shared" si="4"/>
        <v>61.695823333975305</v>
      </c>
      <c r="I14" s="53">
        <f t="shared" si="5"/>
        <v>5.5227730111421316</v>
      </c>
      <c r="J14" s="58">
        <v>0</v>
      </c>
      <c r="K14" s="81">
        <v>32.630000000000003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32.630000000000003</v>
      </c>
      <c r="R14" s="91">
        <v>0.32</v>
      </c>
      <c r="S14" s="84">
        <v>0</v>
      </c>
      <c r="T14" s="84">
        <v>0</v>
      </c>
      <c r="U14" s="84">
        <v>43.57</v>
      </c>
      <c r="V14" s="84">
        <v>0</v>
      </c>
      <c r="W14" s="84">
        <v>0</v>
      </c>
      <c r="X14" s="94">
        <f t="shared" si="10"/>
        <v>0.32</v>
      </c>
      <c r="Y14" s="95">
        <f t="shared" si="11"/>
        <v>43.57</v>
      </c>
      <c r="Z14" s="91">
        <v>0.6</v>
      </c>
      <c r="AA14" s="84">
        <v>0</v>
      </c>
      <c r="AB14" s="84">
        <v>0</v>
      </c>
      <c r="AC14" s="84">
        <v>60.88</v>
      </c>
      <c r="AD14" s="96">
        <f t="shared" si="12"/>
        <v>0.6</v>
      </c>
      <c r="AE14" s="52">
        <f t="shared" si="13"/>
        <v>60.88</v>
      </c>
      <c r="AF14" s="118">
        <v>0.14151451612903199</v>
      </c>
      <c r="AG14" s="117">
        <v>0.42775094086021498</v>
      </c>
      <c r="AH14" s="54">
        <f t="shared" si="6"/>
        <v>5.3812584950130997</v>
      </c>
      <c r="AI14" s="63">
        <f t="shared" si="7"/>
        <v>5.0528087039859599</v>
      </c>
      <c r="AJ14" s="64">
        <v>74.211403654882574</v>
      </c>
      <c r="AK14" s="61">
        <v>74.152618766705046</v>
      </c>
      <c r="AL14" s="66">
        <v>62.015823333975305</v>
      </c>
      <c r="AM14" s="61">
        <v>101.21682158844875</v>
      </c>
      <c r="AS14" s="121"/>
      <c r="BA14" s="42"/>
      <c r="BB14" s="42"/>
    </row>
    <row r="15" spans="1:54" ht="15.75" x14ac:dyDescent="0.25">
      <c r="A15" s="25">
        <v>7</v>
      </c>
      <c r="B15" s="69">
        <v>45.879999999999995</v>
      </c>
      <c r="C15" s="51">
        <f t="shared" si="0"/>
        <v>9.4720160121582495</v>
      </c>
      <c r="D15" s="52">
        <f t="shared" si="1"/>
        <v>63.59323861159929</v>
      </c>
      <c r="E15" s="59">
        <f t="shared" si="2"/>
        <v>-27.185254623757544</v>
      </c>
      <c r="F15" s="68">
        <v>138.29</v>
      </c>
      <c r="G15" s="52">
        <f t="shared" si="3"/>
        <v>74.902122949903841</v>
      </c>
      <c r="H15" s="52">
        <f t="shared" si="4"/>
        <v>57.860164163733565</v>
      </c>
      <c r="I15" s="53">
        <f t="shared" si="5"/>
        <v>5.5277128863625897</v>
      </c>
      <c r="J15" s="58">
        <v>0</v>
      </c>
      <c r="K15" s="81">
        <v>32.74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32.74</v>
      </c>
      <c r="R15" s="91">
        <v>1.0900000000000001</v>
      </c>
      <c r="S15" s="84">
        <v>0</v>
      </c>
      <c r="T15" s="84">
        <v>0</v>
      </c>
      <c r="U15" s="84">
        <v>43.94</v>
      </c>
      <c r="V15" s="84">
        <v>0</v>
      </c>
      <c r="W15" s="84">
        <v>0</v>
      </c>
      <c r="X15" s="94">
        <f t="shared" si="10"/>
        <v>1.0900000000000001</v>
      </c>
      <c r="Y15" s="95">
        <f t="shared" si="11"/>
        <v>43.94</v>
      </c>
      <c r="Z15" s="91">
        <v>2.5</v>
      </c>
      <c r="AA15" s="84">
        <v>0</v>
      </c>
      <c r="AB15" s="84">
        <v>0</v>
      </c>
      <c r="AC15" s="84">
        <v>60.94</v>
      </c>
      <c r="AD15" s="96">
        <f t="shared" si="12"/>
        <v>2.5</v>
      </c>
      <c r="AE15" s="52">
        <f t="shared" si="13"/>
        <v>60.94</v>
      </c>
      <c r="AF15" s="118">
        <v>0.14151451612903199</v>
      </c>
      <c r="AG15" s="117">
        <v>0.42775094086021498</v>
      </c>
      <c r="AH15" s="54">
        <f t="shared" si="6"/>
        <v>5.3861983702335579</v>
      </c>
      <c r="AI15" s="63">
        <f t="shared" si="7"/>
        <v>5.1269944353822439</v>
      </c>
      <c r="AJ15" s="64">
        <v>77.402122949903841</v>
      </c>
      <c r="AK15" s="61">
        <v>70.412016012158247</v>
      </c>
      <c r="AL15" s="66">
        <v>58.950164163733568</v>
      </c>
      <c r="AM15" s="61">
        <v>107.53323861159929</v>
      </c>
      <c r="AS15" s="121"/>
      <c r="BA15" s="42"/>
      <c r="BB15" s="42"/>
    </row>
    <row r="16" spans="1:54" ht="15.75" x14ac:dyDescent="0.25">
      <c r="A16" s="25">
        <v>8</v>
      </c>
      <c r="B16" s="69">
        <v>47.03</v>
      </c>
      <c r="C16" s="51">
        <f t="shared" si="0"/>
        <v>11.211544913105591</v>
      </c>
      <c r="D16" s="52">
        <f t="shared" si="1"/>
        <v>62.993475407995632</v>
      </c>
      <c r="E16" s="59">
        <f t="shared" si="2"/>
        <v>-27.175020321101229</v>
      </c>
      <c r="F16" s="68">
        <v>120.9</v>
      </c>
      <c r="G16" s="52">
        <f t="shared" si="3"/>
        <v>68.05912787357029</v>
      </c>
      <c r="H16" s="52">
        <f t="shared" si="4"/>
        <v>47.703028633326888</v>
      </c>
      <c r="I16" s="53">
        <f t="shared" si="5"/>
        <v>5.1378434931028316</v>
      </c>
      <c r="J16" s="58">
        <v>0</v>
      </c>
      <c r="K16" s="81">
        <v>32.76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32.76</v>
      </c>
      <c r="R16" s="91">
        <v>7.12</v>
      </c>
      <c r="S16" s="84">
        <v>0</v>
      </c>
      <c r="T16" s="84">
        <v>0</v>
      </c>
      <c r="U16" s="84">
        <v>43.94</v>
      </c>
      <c r="V16" s="84">
        <v>0</v>
      </c>
      <c r="W16" s="84">
        <v>0</v>
      </c>
      <c r="X16" s="94">
        <f t="shared" si="10"/>
        <v>7.12</v>
      </c>
      <c r="Y16" s="95">
        <f t="shared" si="11"/>
        <v>43.94</v>
      </c>
      <c r="Z16" s="91">
        <v>3.6</v>
      </c>
      <c r="AA16" s="84">
        <v>0</v>
      </c>
      <c r="AB16" s="84">
        <v>0</v>
      </c>
      <c r="AC16" s="84">
        <v>60.85</v>
      </c>
      <c r="AD16" s="96">
        <f t="shared" si="12"/>
        <v>3.6</v>
      </c>
      <c r="AE16" s="52">
        <f t="shared" si="13"/>
        <v>60.85</v>
      </c>
      <c r="AF16" s="118">
        <v>0.14151451612903199</v>
      </c>
      <c r="AG16" s="117">
        <v>0.42775094086021498</v>
      </c>
      <c r="AH16" s="54">
        <f t="shared" si="6"/>
        <v>4.9963289769737997</v>
      </c>
      <c r="AI16" s="63">
        <f t="shared" si="7"/>
        <v>5.1572287380385546</v>
      </c>
      <c r="AJ16" s="64">
        <v>71.659127873570284</v>
      </c>
      <c r="AK16" s="61">
        <v>72.061544913105593</v>
      </c>
      <c r="AL16" s="66">
        <v>54.823028633326885</v>
      </c>
      <c r="AM16" s="61">
        <v>106.93347540799563</v>
      </c>
      <c r="AS16" s="121"/>
      <c r="BA16" s="42"/>
      <c r="BB16" s="42"/>
    </row>
    <row r="17" spans="1:54" ht="15.75" x14ac:dyDescent="0.25">
      <c r="A17" s="25">
        <v>9</v>
      </c>
      <c r="B17" s="69">
        <v>45.36</v>
      </c>
      <c r="C17" s="51">
        <f t="shared" si="0"/>
        <v>9.1007946234355543</v>
      </c>
      <c r="D17" s="52">
        <f t="shared" si="1"/>
        <v>63.252454664738252</v>
      </c>
      <c r="E17" s="59">
        <f t="shared" si="2"/>
        <v>-26.993249288173814</v>
      </c>
      <c r="F17" s="68">
        <v>101.65</v>
      </c>
      <c r="G17" s="52">
        <f t="shared" si="3"/>
        <v>52.963438188694745</v>
      </c>
      <c r="H17" s="52">
        <f t="shared" si="4"/>
        <v>44.024462896537457</v>
      </c>
      <c r="I17" s="53">
        <f t="shared" si="5"/>
        <v>4.6620989147677925</v>
      </c>
      <c r="J17" s="58">
        <v>0</v>
      </c>
      <c r="K17" s="81">
        <v>32.520000000000003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32.520000000000003</v>
      </c>
      <c r="R17" s="91">
        <v>10.85</v>
      </c>
      <c r="S17" s="84">
        <v>0</v>
      </c>
      <c r="T17" s="84">
        <v>0</v>
      </c>
      <c r="U17" s="84">
        <v>43.94</v>
      </c>
      <c r="V17" s="84">
        <v>0</v>
      </c>
      <c r="W17" s="84">
        <v>0</v>
      </c>
      <c r="X17" s="94">
        <f t="shared" si="10"/>
        <v>10.85</v>
      </c>
      <c r="Y17" s="95">
        <f t="shared" si="11"/>
        <v>43.94</v>
      </c>
      <c r="Z17" s="91">
        <v>6.6</v>
      </c>
      <c r="AA17" s="84">
        <v>0</v>
      </c>
      <c r="AB17" s="84">
        <v>0</v>
      </c>
      <c r="AC17" s="84">
        <v>60.68</v>
      </c>
      <c r="AD17" s="96">
        <f t="shared" si="12"/>
        <v>6.6</v>
      </c>
      <c r="AE17" s="52">
        <f t="shared" si="13"/>
        <v>60.68</v>
      </c>
      <c r="AF17" s="118">
        <v>0.14151451612903199</v>
      </c>
      <c r="AG17" s="117">
        <v>0.42775094086021498</v>
      </c>
      <c r="AH17" s="54">
        <f t="shared" si="6"/>
        <v>4.5205843986387606</v>
      </c>
      <c r="AI17" s="63">
        <f t="shared" si="7"/>
        <v>5.0989997709659747</v>
      </c>
      <c r="AJ17" s="64">
        <v>59.563438188694747</v>
      </c>
      <c r="AK17" s="61">
        <v>69.780794623435554</v>
      </c>
      <c r="AL17" s="66">
        <v>54.874462896537459</v>
      </c>
      <c r="AM17" s="61">
        <v>107.19245466473825</v>
      </c>
      <c r="AS17" s="121"/>
      <c r="BA17" s="42"/>
      <c r="BB17" s="42"/>
    </row>
    <row r="18" spans="1:54" ht="15.75" x14ac:dyDescent="0.25">
      <c r="A18" s="25">
        <v>10</v>
      </c>
      <c r="B18" s="69">
        <v>61.599999999999994</v>
      </c>
      <c r="C18" s="51">
        <f t="shared" si="0"/>
        <v>14.346412059789124</v>
      </c>
      <c r="D18" s="52">
        <f t="shared" si="1"/>
        <v>73.958842563968375</v>
      </c>
      <c r="E18" s="59">
        <f t="shared" si="2"/>
        <v>-26.705254623757511</v>
      </c>
      <c r="F18" s="68">
        <v>103.82</v>
      </c>
      <c r="G18" s="52">
        <f t="shared" si="3"/>
        <v>57.136639638360741</v>
      </c>
      <c r="H18" s="52">
        <f t="shared" si="4"/>
        <v>41.683072719938195</v>
      </c>
      <c r="I18" s="53">
        <f t="shared" si="5"/>
        <v>5.0002876417010462</v>
      </c>
      <c r="J18" s="58">
        <v>0</v>
      </c>
      <c r="K18" s="81">
        <v>32.26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32.26</v>
      </c>
      <c r="R18" s="91">
        <v>14.08</v>
      </c>
      <c r="S18" s="84">
        <v>0</v>
      </c>
      <c r="T18" s="84">
        <v>0</v>
      </c>
      <c r="U18" s="84">
        <v>28.91</v>
      </c>
      <c r="V18" s="84">
        <v>0</v>
      </c>
      <c r="W18" s="84">
        <v>0</v>
      </c>
      <c r="X18" s="94">
        <f t="shared" si="10"/>
        <v>14.08</v>
      </c>
      <c r="Y18" s="95">
        <f t="shared" si="11"/>
        <v>28.91</v>
      </c>
      <c r="Z18" s="91">
        <v>10.1</v>
      </c>
      <c r="AA18" s="84">
        <v>0</v>
      </c>
      <c r="AB18" s="84">
        <v>0</v>
      </c>
      <c r="AC18" s="84">
        <v>60.73</v>
      </c>
      <c r="AD18" s="96">
        <f t="shared" si="12"/>
        <v>10.1</v>
      </c>
      <c r="AE18" s="52">
        <f t="shared" si="13"/>
        <v>60.73</v>
      </c>
      <c r="AF18" s="118">
        <v>0.14151451612903199</v>
      </c>
      <c r="AG18" s="117">
        <v>0.42775094086021498</v>
      </c>
      <c r="AH18" s="54">
        <f t="shared" si="6"/>
        <v>4.8587731255720144</v>
      </c>
      <c r="AI18" s="63">
        <f t="shared" si="7"/>
        <v>5.1269944353822723</v>
      </c>
      <c r="AJ18" s="64">
        <v>67.236639638360742</v>
      </c>
      <c r="AK18" s="61">
        <v>75.076412059789121</v>
      </c>
      <c r="AL18" s="66">
        <v>55.763072719938194</v>
      </c>
      <c r="AM18" s="61">
        <v>102.86884256396837</v>
      </c>
      <c r="AS18" s="121"/>
      <c r="BA18" s="42"/>
      <c r="BB18" s="42"/>
    </row>
    <row r="19" spans="1:54" ht="15.75" x14ac:dyDescent="0.25">
      <c r="A19" s="25">
        <v>11</v>
      </c>
      <c r="B19" s="69">
        <v>68.64</v>
      </c>
      <c r="C19" s="51">
        <f t="shared" si="0"/>
        <v>12.121020134689346</v>
      </c>
      <c r="D19" s="52">
        <f t="shared" si="1"/>
        <v>83.100666311285792</v>
      </c>
      <c r="E19" s="59">
        <f t="shared" si="2"/>
        <v>-26.581686445975159</v>
      </c>
      <c r="F19" s="68">
        <v>116.66</v>
      </c>
      <c r="G19" s="52">
        <f t="shared" si="3"/>
        <v>59.589219940733123</v>
      </c>
      <c r="H19" s="52">
        <f t="shared" si="4"/>
        <v>51.948136119016411</v>
      </c>
      <c r="I19" s="53">
        <f t="shared" si="5"/>
        <v>5.122643940250466</v>
      </c>
      <c r="J19" s="58">
        <v>0</v>
      </c>
      <c r="K19" s="81">
        <v>32.31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32.31</v>
      </c>
      <c r="R19" s="91">
        <v>8.16</v>
      </c>
      <c r="S19" s="84">
        <v>0</v>
      </c>
      <c r="T19" s="84">
        <v>0</v>
      </c>
      <c r="U19" s="84">
        <v>28</v>
      </c>
      <c r="V19" s="84">
        <v>0</v>
      </c>
      <c r="W19" s="84">
        <v>0</v>
      </c>
      <c r="X19" s="94">
        <f t="shared" si="10"/>
        <v>8.16</v>
      </c>
      <c r="Y19" s="95">
        <f t="shared" si="11"/>
        <v>28</v>
      </c>
      <c r="Z19" s="91">
        <v>6.4</v>
      </c>
      <c r="AA19" s="84">
        <v>0</v>
      </c>
      <c r="AB19" s="84">
        <v>0</v>
      </c>
      <c r="AC19" s="84">
        <v>60.75</v>
      </c>
      <c r="AD19" s="96">
        <f t="shared" si="12"/>
        <v>6.4</v>
      </c>
      <c r="AE19" s="52">
        <f t="shared" si="13"/>
        <v>60.75</v>
      </c>
      <c r="AF19" s="118">
        <v>0.14151451612903199</v>
      </c>
      <c r="AG19" s="117">
        <v>0.42775094086021498</v>
      </c>
      <c r="AH19" s="54">
        <f t="shared" si="6"/>
        <v>4.9811294241214341</v>
      </c>
      <c r="AI19" s="63">
        <f t="shared" si="7"/>
        <v>5.3005626131646295</v>
      </c>
      <c r="AJ19" s="64">
        <v>65.989219940733122</v>
      </c>
      <c r="AK19" s="61">
        <v>72.871020134689346</v>
      </c>
      <c r="AL19" s="66">
        <v>60.108136119016407</v>
      </c>
      <c r="AM19" s="61">
        <v>111.10066631128579</v>
      </c>
      <c r="AS19" s="121"/>
      <c r="BA19" s="42"/>
      <c r="BB19" s="42"/>
    </row>
    <row r="20" spans="1:54" ht="15.75" x14ac:dyDescent="0.25">
      <c r="A20" s="25">
        <v>12</v>
      </c>
      <c r="B20" s="69">
        <v>74.78</v>
      </c>
      <c r="C20" s="51">
        <f t="shared" si="0"/>
        <v>13.938465515547797</v>
      </c>
      <c r="D20" s="52">
        <f t="shared" si="1"/>
        <v>86.991577020421317</v>
      </c>
      <c r="E20" s="59">
        <f t="shared" si="2"/>
        <v>-26.150042535969114</v>
      </c>
      <c r="F20" s="68">
        <v>123.75</v>
      </c>
      <c r="G20" s="52">
        <f t="shared" si="3"/>
        <v>64.899793038541418</v>
      </c>
      <c r="H20" s="52">
        <f t="shared" si="4"/>
        <v>53.762901970965899</v>
      </c>
      <c r="I20" s="53">
        <f t="shared" si="5"/>
        <v>5.0873049904926937</v>
      </c>
      <c r="J20" s="58">
        <v>0</v>
      </c>
      <c r="K20" s="81">
        <v>32.090000000000003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32.090000000000003</v>
      </c>
      <c r="R20" s="91">
        <v>1.54</v>
      </c>
      <c r="S20" s="84">
        <v>0</v>
      </c>
      <c r="T20" s="84">
        <v>0</v>
      </c>
      <c r="U20" s="84">
        <v>28.91</v>
      </c>
      <c r="V20" s="84">
        <v>0</v>
      </c>
      <c r="W20" s="84">
        <v>0</v>
      </c>
      <c r="X20" s="94">
        <f t="shared" si="10"/>
        <v>1.54</v>
      </c>
      <c r="Y20" s="95">
        <f t="shared" si="11"/>
        <v>28.91</v>
      </c>
      <c r="Z20" s="91">
        <v>5</v>
      </c>
      <c r="AA20" s="84">
        <v>0</v>
      </c>
      <c r="AB20" s="84">
        <v>0</v>
      </c>
      <c r="AC20" s="84">
        <v>61.48</v>
      </c>
      <c r="AD20" s="96">
        <f t="shared" si="12"/>
        <v>5</v>
      </c>
      <c r="AE20" s="52">
        <f t="shared" si="13"/>
        <v>61.48</v>
      </c>
      <c r="AF20" s="118">
        <v>0.14151451612903199</v>
      </c>
      <c r="AG20" s="117">
        <v>0.42775094086021498</v>
      </c>
      <c r="AH20" s="54">
        <f t="shared" si="6"/>
        <v>4.9457904743636618</v>
      </c>
      <c r="AI20" s="63">
        <f t="shared" si="7"/>
        <v>5.5122065231706756</v>
      </c>
      <c r="AJ20" s="64">
        <v>69.899793038541418</v>
      </c>
      <c r="AK20" s="61">
        <v>75.418465515547794</v>
      </c>
      <c r="AL20" s="66">
        <v>55.302901970965898</v>
      </c>
      <c r="AM20" s="61">
        <v>115.90157702042131</v>
      </c>
      <c r="AS20" s="121"/>
      <c r="BA20" s="42"/>
      <c r="BB20" s="42"/>
    </row>
    <row r="21" spans="1:54" ht="15.75" x14ac:dyDescent="0.25">
      <c r="A21" s="25">
        <v>13</v>
      </c>
      <c r="B21" s="69">
        <v>73.8</v>
      </c>
      <c r="C21" s="51">
        <f t="shared" si="0"/>
        <v>13.320833537166841</v>
      </c>
      <c r="D21" s="52">
        <f t="shared" si="1"/>
        <v>86.753240051493705</v>
      </c>
      <c r="E21" s="59">
        <f t="shared" si="2"/>
        <v>-26.274073588660549</v>
      </c>
      <c r="F21" s="68">
        <v>121.22</v>
      </c>
      <c r="G21" s="52">
        <f t="shared" si="3"/>
        <v>57.852633328048469</v>
      </c>
      <c r="H21" s="52">
        <f t="shared" si="4"/>
        <v>58.220403445833725</v>
      </c>
      <c r="I21" s="53">
        <f t="shared" si="5"/>
        <v>5.1469632261178155</v>
      </c>
      <c r="J21" s="58">
        <v>0</v>
      </c>
      <c r="K21" s="81">
        <v>32.159999999999997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32.159999999999997</v>
      </c>
      <c r="R21" s="91">
        <v>1.84</v>
      </c>
      <c r="S21" s="84">
        <v>0</v>
      </c>
      <c r="T21" s="84">
        <v>0</v>
      </c>
      <c r="U21" s="84">
        <v>28.69</v>
      </c>
      <c r="V21" s="84">
        <v>0</v>
      </c>
      <c r="W21" s="84">
        <v>0</v>
      </c>
      <c r="X21" s="94">
        <f t="shared" si="10"/>
        <v>1.84</v>
      </c>
      <c r="Y21" s="95">
        <f t="shared" si="11"/>
        <v>28.69</v>
      </c>
      <c r="Z21" s="91">
        <v>8.8000000000000007</v>
      </c>
      <c r="AA21" s="84">
        <v>0</v>
      </c>
      <c r="AB21" s="84">
        <v>0</v>
      </c>
      <c r="AC21" s="84">
        <v>60.68</v>
      </c>
      <c r="AD21" s="96">
        <f t="shared" si="12"/>
        <v>8.8000000000000007</v>
      </c>
      <c r="AE21" s="52">
        <f t="shared" si="13"/>
        <v>60.68</v>
      </c>
      <c r="AF21" s="118">
        <v>0.14151451612903199</v>
      </c>
      <c r="AG21" s="117">
        <v>0.42775094086021498</v>
      </c>
      <c r="AH21" s="54">
        <f t="shared" si="6"/>
        <v>5.0054487099887837</v>
      </c>
      <c r="AI21" s="63">
        <f t="shared" si="7"/>
        <v>5.4581754704792331</v>
      </c>
      <c r="AJ21" s="64">
        <v>66.652633328048466</v>
      </c>
      <c r="AK21" s="61">
        <v>74.000833537166841</v>
      </c>
      <c r="AL21" s="66">
        <v>60.060403445833728</v>
      </c>
      <c r="AM21" s="61">
        <v>115.4432400514937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109.94</v>
      </c>
      <c r="C22" s="51">
        <f t="shared" si="0"/>
        <v>18.619793406859728</v>
      </c>
      <c r="D22" s="52">
        <f t="shared" si="1"/>
        <v>116.42326401391244</v>
      </c>
      <c r="E22" s="59">
        <f t="shared" si="2"/>
        <v>-25.103057420772174</v>
      </c>
      <c r="F22" s="68">
        <v>133.4</v>
      </c>
      <c r="G22" s="52">
        <f t="shared" si="3"/>
        <v>67.839745195280969</v>
      </c>
      <c r="H22" s="52">
        <f t="shared" si="4"/>
        <v>59.98010322896387</v>
      </c>
      <c r="I22" s="53">
        <f t="shared" si="5"/>
        <v>5.5801515757551634</v>
      </c>
      <c r="J22" s="58">
        <v>0</v>
      </c>
      <c r="K22" s="81">
        <v>32.01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32.01</v>
      </c>
      <c r="R22" s="91">
        <v>0.96</v>
      </c>
      <c r="S22" s="84">
        <v>0</v>
      </c>
      <c r="T22" s="84">
        <v>0</v>
      </c>
      <c r="U22" s="84">
        <v>28.69</v>
      </c>
      <c r="V22" s="84">
        <v>0</v>
      </c>
      <c r="W22" s="84">
        <v>0</v>
      </c>
      <c r="X22" s="94">
        <f t="shared" si="10"/>
        <v>0.96</v>
      </c>
      <c r="Y22" s="95">
        <f t="shared" si="11"/>
        <v>28.69</v>
      </c>
      <c r="Z22" s="91">
        <v>8.9</v>
      </c>
      <c r="AA22" s="84">
        <v>0</v>
      </c>
      <c r="AB22" s="84">
        <v>0</v>
      </c>
      <c r="AC22" s="84">
        <v>61.16</v>
      </c>
      <c r="AD22" s="96">
        <f t="shared" si="12"/>
        <v>8.9</v>
      </c>
      <c r="AE22" s="52">
        <f t="shared" si="13"/>
        <v>61.16</v>
      </c>
      <c r="AF22" s="118">
        <v>0.14151451612903199</v>
      </c>
      <c r="AG22" s="117">
        <v>0.42775094086021498</v>
      </c>
      <c r="AH22" s="54">
        <f t="shared" si="6"/>
        <v>5.4386370596261315</v>
      </c>
      <c r="AI22" s="63">
        <f t="shared" si="7"/>
        <v>6.4791916383676096</v>
      </c>
      <c r="AJ22" s="64">
        <v>76.739745195280975</v>
      </c>
      <c r="AK22" s="61">
        <v>79.779793406859724</v>
      </c>
      <c r="AL22" s="66">
        <v>60.940103228963871</v>
      </c>
      <c r="AM22" s="61">
        <v>145.11326401391244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62.040000000000006</v>
      </c>
      <c r="C23" s="51">
        <f t="shared" si="0"/>
        <v>0.83800997750499562</v>
      </c>
      <c r="D23" s="52">
        <f t="shared" si="1"/>
        <v>85.655100667593928</v>
      </c>
      <c r="E23" s="59">
        <f t="shared" si="2"/>
        <v>-24.453110645098931</v>
      </c>
      <c r="F23" s="68">
        <v>136.97999999999999</v>
      </c>
      <c r="G23" s="52">
        <f t="shared" si="3"/>
        <v>72.552546594183326</v>
      </c>
      <c r="H23" s="52">
        <f t="shared" si="4"/>
        <v>58.952559173295143</v>
      </c>
      <c r="I23" s="53">
        <f t="shared" si="5"/>
        <v>5.4748942325215033</v>
      </c>
      <c r="J23" s="58">
        <v>0</v>
      </c>
      <c r="K23" s="81">
        <v>30.57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30.57</v>
      </c>
      <c r="R23" s="91">
        <v>0.91</v>
      </c>
      <c r="S23" s="84">
        <v>0</v>
      </c>
      <c r="T23" s="84">
        <v>0</v>
      </c>
      <c r="U23" s="84">
        <v>28.78</v>
      </c>
      <c r="V23" s="84">
        <v>0</v>
      </c>
      <c r="W23" s="84">
        <v>0</v>
      </c>
      <c r="X23" s="94">
        <f t="shared" si="10"/>
        <v>0.91</v>
      </c>
      <c r="Y23" s="95">
        <f t="shared" si="11"/>
        <v>28.78</v>
      </c>
      <c r="Z23" s="91">
        <v>2.6</v>
      </c>
      <c r="AA23" s="84">
        <v>0</v>
      </c>
      <c r="AB23" s="84">
        <v>0</v>
      </c>
      <c r="AC23" s="84">
        <v>82.19</v>
      </c>
      <c r="AD23" s="96">
        <f t="shared" si="12"/>
        <v>2.6</v>
      </c>
      <c r="AE23" s="52">
        <f t="shared" si="13"/>
        <v>82.19</v>
      </c>
      <c r="AF23" s="118">
        <v>0.14151451612903199</v>
      </c>
      <c r="AG23" s="117">
        <v>0.42775094086021498</v>
      </c>
      <c r="AH23" s="54">
        <f t="shared" si="6"/>
        <v>5.3333797163924714</v>
      </c>
      <c r="AI23" s="63">
        <f t="shared" si="7"/>
        <v>5.6891384140408547</v>
      </c>
      <c r="AJ23" s="64">
        <v>75.15254659418332</v>
      </c>
      <c r="AK23" s="61">
        <v>83.028009977504993</v>
      </c>
      <c r="AL23" s="66">
        <v>59.862559173295139</v>
      </c>
      <c r="AM23" s="61">
        <v>114.43510066759393</v>
      </c>
      <c r="AS23" s="121"/>
      <c r="BA23" s="42"/>
      <c r="BB23" s="42"/>
    </row>
    <row r="24" spans="1:54" ht="15.75" x14ac:dyDescent="0.25">
      <c r="A24" s="25">
        <v>16</v>
      </c>
      <c r="B24" s="69">
        <v>49.690000000000005</v>
      </c>
      <c r="C24" s="51">
        <f t="shared" si="0"/>
        <v>-0.53407049189843292</v>
      </c>
      <c r="D24" s="52">
        <f t="shared" si="1"/>
        <v>71.351435630745343</v>
      </c>
      <c r="E24" s="59">
        <f t="shared" si="2"/>
        <v>-21.127365138846901</v>
      </c>
      <c r="F24" s="68">
        <v>142.5</v>
      </c>
      <c r="G24" s="52">
        <f t="shared" si="3"/>
        <v>77.103756364469504</v>
      </c>
      <c r="H24" s="52">
        <f t="shared" si="4"/>
        <v>59.663335737515922</v>
      </c>
      <c r="I24" s="53">
        <f t="shared" si="5"/>
        <v>5.7329078980145844</v>
      </c>
      <c r="J24" s="58">
        <v>0</v>
      </c>
      <c r="K24" s="81">
        <v>27.34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27.34</v>
      </c>
      <c r="R24" s="91">
        <v>1.98</v>
      </c>
      <c r="S24" s="84">
        <v>0</v>
      </c>
      <c r="T24" s="84">
        <v>0</v>
      </c>
      <c r="U24" s="84">
        <v>47.86</v>
      </c>
      <c r="V24" s="84">
        <v>0</v>
      </c>
      <c r="W24" s="84">
        <v>0</v>
      </c>
      <c r="X24" s="94">
        <f t="shared" si="10"/>
        <v>1.98</v>
      </c>
      <c r="Y24" s="95">
        <f t="shared" si="11"/>
        <v>47.86</v>
      </c>
      <c r="Z24" s="91">
        <v>2.8</v>
      </c>
      <c r="AA24" s="84">
        <v>0</v>
      </c>
      <c r="AB24" s="84">
        <v>0</v>
      </c>
      <c r="AC24" s="84">
        <v>82.11</v>
      </c>
      <c r="AD24" s="96">
        <f t="shared" si="12"/>
        <v>2.8</v>
      </c>
      <c r="AE24" s="52">
        <f t="shared" si="13"/>
        <v>82.11</v>
      </c>
      <c r="AF24" s="118">
        <v>0.14151451612903199</v>
      </c>
      <c r="AG24" s="117">
        <v>0.42775094086021498</v>
      </c>
      <c r="AH24" s="54">
        <f t="shared" si="6"/>
        <v>5.5913933818855526</v>
      </c>
      <c r="AI24" s="63">
        <f t="shared" si="7"/>
        <v>5.7848839202928843</v>
      </c>
      <c r="AJ24" s="64">
        <v>79.903756364469501</v>
      </c>
      <c r="AK24" s="61">
        <v>81.575929508101567</v>
      </c>
      <c r="AL24" s="66">
        <v>61.643335737515919</v>
      </c>
      <c r="AM24" s="61">
        <v>119.21143563074534</v>
      </c>
      <c r="AS24" s="121"/>
      <c r="BA24" s="42"/>
      <c r="BB24" s="42"/>
    </row>
    <row r="25" spans="1:54" ht="15.75" x14ac:dyDescent="0.25">
      <c r="A25" s="25">
        <v>17</v>
      </c>
      <c r="B25" s="69">
        <v>44.36</v>
      </c>
      <c r="C25" s="51">
        <f t="shared" si="0"/>
        <v>-6.0799430130188625E-2</v>
      </c>
      <c r="D25" s="52">
        <f t="shared" si="1"/>
        <v>65.214791028910298</v>
      </c>
      <c r="E25" s="59">
        <f t="shared" si="2"/>
        <v>-20.793991598780121</v>
      </c>
      <c r="F25" s="68">
        <v>147.79</v>
      </c>
      <c r="G25" s="52">
        <f t="shared" si="3"/>
        <v>79.547376115456089</v>
      </c>
      <c r="H25" s="52">
        <f t="shared" si="4"/>
        <v>62.397238568588428</v>
      </c>
      <c r="I25" s="53">
        <f t="shared" si="5"/>
        <v>5.8453853159554932</v>
      </c>
      <c r="J25" s="58">
        <v>0</v>
      </c>
      <c r="K25" s="81">
        <v>27.19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27.19</v>
      </c>
      <c r="R25" s="91">
        <v>1.65</v>
      </c>
      <c r="S25" s="84">
        <v>0</v>
      </c>
      <c r="T25" s="84">
        <v>0</v>
      </c>
      <c r="U25" s="84">
        <v>59</v>
      </c>
      <c r="V25" s="84">
        <v>0</v>
      </c>
      <c r="W25" s="84">
        <v>0</v>
      </c>
      <c r="X25" s="94">
        <f t="shared" si="10"/>
        <v>1.65</v>
      </c>
      <c r="Y25" s="95">
        <f t="shared" si="11"/>
        <v>59</v>
      </c>
      <c r="Z25" s="91">
        <v>0.8</v>
      </c>
      <c r="AA25" s="84">
        <v>0</v>
      </c>
      <c r="AB25" s="84">
        <v>0</v>
      </c>
      <c r="AC25" s="84">
        <v>83</v>
      </c>
      <c r="AD25" s="96">
        <f t="shared" si="12"/>
        <v>0.8</v>
      </c>
      <c r="AE25" s="52">
        <f t="shared" si="13"/>
        <v>83</v>
      </c>
      <c r="AF25" s="118">
        <v>0.14151451612903199</v>
      </c>
      <c r="AG25" s="117">
        <v>0.42775094086021498</v>
      </c>
      <c r="AH25" s="54">
        <f t="shared" si="6"/>
        <v>5.7038707998264613</v>
      </c>
      <c r="AI25" s="63">
        <f t="shared" si="7"/>
        <v>5.9682574603596663</v>
      </c>
      <c r="AJ25" s="64">
        <v>80.347376115456086</v>
      </c>
      <c r="AK25" s="61">
        <v>82.939200569869811</v>
      </c>
      <c r="AL25" s="66">
        <v>64.047238568588426</v>
      </c>
      <c r="AM25" s="61">
        <v>124.2147910289103</v>
      </c>
      <c r="AS25" s="121"/>
      <c r="BA25" s="42"/>
      <c r="BB25" s="42"/>
    </row>
    <row r="26" spans="1:54" ht="15.75" x14ac:dyDescent="0.25">
      <c r="A26" s="25">
        <v>18</v>
      </c>
      <c r="B26" s="69">
        <v>47.190000000000005</v>
      </c>
      <c r="C26" s="51">
        <f t="shared" si="0"/>
        <v>10.655441002153893</v>
      </c>
      <c r="D26" s="52">
        <f t="shared" si="1"/>
        <v>57.401472978283124</v>
      </c>
      <c r="E26" s="59">
        <f t="shared" si="2"/>
        <v>-20.86691398043704</v>
      </c>
      <c r="F26" s="68">
        <v>165.72</v>
      </c>
      <c r="G26" s="52">
        <f t="shared" si="3"/>
        <v>87.957381398883058</v>
      </c>
      <c r="H26" s="52">
        <f t="shared" si="4"/>
        <v>71.329005284789758</v>
      </c>
      <c r="I26" s="53">
        <f t="shared" si="5"/>
        <v>6.4336133163271789</v>
      </c>
      <c r="J26" s="58">
        <v>0</v>
      </c>
      <c r="K26" s="81">
        <v>27.28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27.28</v>
      </c>
      <c r="R26" s="91">
        <v>0</v>
      </c>
      <c r="S26" s="84">
        <v>0</v>
      </c>
      <c r="T26" s="84">
        <v>0</v>
      </c>
      <c r="U26" s="84">
        <v>59.17</v>
      </c>
      <c r="V26" s="84">
        <v>0</v>
      </c>
      <c r="W26" s="84">
        <v>0</v>
      </c>
      <c r="X26" s="94">
        <f t="shared" si="10"/>
        <v>0</v>
      </c>
      <c r="Y26" s="95">
        <f t="shared" si="11"/>
        <v>59.17</v>
      </c>
      <c r="Z26" s="91">
        <v>0</v>
      </c>
      <c r="AA26" s="84">
        <v>0</v>
      </c>
      <c r="AB26" s="84">
        <v>0</v>
      </c>
      <c r="AC26" s="84">
        <v>80.52</v>
      </c>
      <c r="AD26" s="96">
        <f t="shared" si="12"/>
        <v>0</v>
      </c>
      <c r="AE26" s="52">
        <f t="shared" si="13"/>
        <v>80.52</v>
      </c>
      <c r="AF26" s="118">
        <v>0.14151451612903199</v>
      </c>
      <c r="AG26" s="117">
        <v>0.42775094086021498</v>
      </c>
      <c r="AH26" s="54">
        <f t="shared" si="6"/>
        <v>6.292098800198147</v>
      </c>
      <c r="AI26" s="63">
        <f t="shared" si="7"/>
        <v>5.9853350787027466</v>
      </c>
      <c r="AJ26" s="64">
        <v>87.957381398883058</v>
      </c>
      <c r="AK26" s="61">
        <v>91.175441002153889</v>
      </c>
      <c r="AL26" s="128">
        <v>71.329005284789758</v>
      </c>
      <c r="AM26" s="61">
        <v>116.57147297828313</v>
      </c>
      <c r="AS26" s="121"/>
      <c r="BA26" s="42"/>
      <c r="BB26" s="42"/>
    </row>
    <row r="27" spans="1:54" ht="15.75" x14ac:dyDescent="0.25">
      <c r="A27" s="25">
        <v>19</v>
      </c>
      <c r="B27" s="69">
        <v>76.94</v>
      </c>
      <c r="C27" s="51">
        <f t="shared" si="0"/>
        <v>17.129675558918223</v>
      </c>
      <c r="D27" s="52">
        <f t="shared" si="1"/>
        <v>79.606809655208735</v>
      </c>
      <c r="E27" s="59">
        <f t="shared" si="2"/>
        <v>-19.796485214126953</v>
      </c>
      <c r="F27" s="68">
        <v>200.12</v>
      </c>
      <c r="G27" s="52">
        <f t="shared" si="3"/>
        <v>107.12941632252003</v>
      </c>
      <c r="H27" s="52">
        <f t="shared" si="4"/>
        <v>85.249790375817298</v>
      </c>
      <c r="I27" s="53">
        <f t="shared" si="5"/>
        <v>7.7407933016626735</v>
      </c>
      <c r="J27" s="58">
        <v>0</v>
      </c>
      <c r="K27" s="81">
        <v>27.33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27.33</v>
      </c>
      <c r="R27" s="91">
        <v>0</v>
      </c>
      <c r="S27" s="84">
        <v>0</v>
      </c>
      <c r="T27" s="84">
        <v>0</v>
      </c>
      <c r="U27" s="84">
        <v>58.66</v>
      </c>
      <c r="V27" s="84">
        <v>0</v>
      </c>
      <c r="W27" s="84">
        <v>0</v>
      </c>
      <c r="X27" s="94">
        <f t="shared" si="10"/>
        <v>0</v>
      </c>
      <c r="Y27" s="95">
        <f t="shared" si="11"/>
        <v>58.66</v>
      </c>
      <c r="Z27" s="91">
        <v>0</v>
      </c>
      <c r="AA27" s="84">
        <v>0</v>
      </c>
      <c r="AB27" s="84">
        <v>0</v>
      </c>
      <c r="AC27" s="84">
        <v>91.25</v>
      </c>
      <c r="AD27" s="96">
        <f t="shared" si="12"/>
        <v>0</v>
      </c>
      <c r="AE27" s="52">
        <f t="shared" si="13"/>
        <v>91.25</v>
      </c>
      <c r="AF27" s="118">
        <v>0.14151451612903199</v>
      </c>
      <c r="AG27" s="117">
        <v>0.42775094086021498</v>
      </c>
      <c r="AH27" s="54">
        <f t="shared" si="6"/>
        <v>7.5992787855336417</v>
      </c>
      <c r="AI27" s="63">
        <f t="shared" si="7"/>
        <v>7.1057638450128309</v>
      </c>
      <c r="AJ27" s="64">
        <v>107.12941632252003</v>
      </c>
      <c r="AK27" s="61">
        <v>108.37967555891822</v>
      </c>
      <c r="AL27" s="128">
        <v>85.249790375817298</v>
      </c>
      <c r="AM27" s="61">
        <v>138.26680965520873</v>
      </c>
      <c r="AS27" s="121"/>
      <c r="BA27" s="42"/>
      <c r="BB27" s="42"/>
    </row>
    <row r="28" spans="1:54" ht="15.75" x14ac:dyDescent="0.25">
      <c r="A28" s="25">
        <v>20</v>
      </c>
      <c r="B28" s="69">
        <v>65.31</v>
      </c>
      <c r="C28" s="51">
        <f t="shared" si="0"/>
        <v>15.77315309048285</v>
      </c>
      <c r="D28" s="52">
        <f t="shared" si="1"/>
        <v>69.414774929635684</v>
      </c>
      <c r="E28" s="59">
        <f t="shared" si="2"/>
        <v>-19.877928020118542</v>
      </c>
      <c r="F28" s="68">
        <v>199.67</v>
      </c>
      <c r="G28" s="52">
        <f t="shared" si="3"/>
        <v>105.20660981263045</v>
      </c>
      <c r="H28" s="52">
        <f t="shared" si="4"/>
        <v>86.739696668436068</v>
      </c>
      <c r="I28" s="53">
        <f t="shared" si="5"/>
        <v>7.7236935189334552</v>
      </c>
      <c r="J28" s="58">
        <v>0</v>
      </c>
      <c r="K28" s="81">
        <v>27.44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27.44</v>
      </c>
      <c r="R28" s="91">
        <v>0</v>
      </c>
      <c r="S28" s="84">
        <v>0</v>
      </c>
      <c r="T28" s="84">
        <v>0</v>
      </c>
      <c r="U28" s="84">
        <v>71.569999999999993</v>
      </c>
      <c r="V28" s="84">
        <v>0</v>
      </c>
      <c r="W28" s="84">
        <v>0</v>
      </c>
      <c r="X28" s="94">
        <f t="shared" si="10"/>
        <v>0</v>
      </c>
      <c r="Y28" s="95">
        <f t="shared" si="11"/>
        <v>71.569999999999993</v>
      </c>
      <c r="Z28" s="91">
        <v>0</v>
      </c>
      <c r="AA28" s="84">
        <v>0</v>
      </c>
      <c r="AB28" s="84">
        <v>0</v>
      </c>
      <c r="AC28" s="84">
        <v>90.88</v>
      </c>
      <c r="AD28" s="96">
        <f t="shared" si="12"/>
        <v>0</v>
      </c>
      <c r="AE28" s="52">
        <f t="shared" si="13"/>
        <v>90.88</v>
      </c>
      <c r="AF28" s="118">
        <v>0.14151451612903199</v>
      </c>
      <c r="AG28" s="117">
        <v>0.42775094086021498</v>
      </c>
      <c r="AH28" s="54">
        <f t="shared" si="6"/>
        <v>7.5821790028044234</v>
      </c>
      <c r="AI28" s="63">
        <f t="shared" si="7"/>
        <v>7.1343210390212448</v>
      </c>
      <c r="AJ28" s="64">
        <v>105.20660981263045</v>
      </c>
      <c r="AK28" s="61">
        <v>106.65315309048285</v>
      </c>
      <c r="AL28" s="128">
        <v>86.739696668436068</v>
      </c>
      <c r="AM28" s="61">
        <v>140.98477492963568</v>
      </c>
      <c r="AS28" s="121"/>
      <c r="BA28" s="42"/>
      <c r="BB28" s="42"/>
    </row>
    <row r="29" spans="1:54" ht="15.75" x14ac:dyDescent="0.25">
      <c r="A29" s="25">
        <v>21</v>
      </c>
      <c r="B29" s="69">
        <v>54.040000000000006</v>
      </c>
      <c r="C29" s="51">
        <f t="shared" si="0"/>
        <v>16.249051280052072</v>
      </c>
      <c r="D29" s="52">
        <f t="shared" si="1"/>
        <v>57.802329968241892</v>
      </c>
      <c r="E29" s="59">
        <f t="shared" si="2"/>
        <v>-20.011381248293961</v>
      </c>
      <c r="F29" s="68">
        <v>194.52</v>
      </c>
      <c r="G29" s="52">
        <f t="shared" si="3"/>
        <v>99.417607678926984</v>
      </c>
      <c r="H29" s="52">
        <f t="shared" si="4"/>
        <v>87.574396243959058</v>
      </c>
      <c r="I29" s="53">
        <f t="shared" si="5"/>
        <v>7.5279960771139507</v>
      </c>
      <c r="J29" s="58">
        <v>0</v>
      </c>
      <c r="K29" s="81">
        <v>27.31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27.31</v>
      </c>
      <c r="R29" s="91">
        <v>0</v>
      </c>
      <c r="S29" s="84">
        <v>0</v>
      </c>
      <c r="T29" s="84">
        <v>0</v>
      </c>
      <c r="U29" s="84">
        <v>73.48</v>
      </c>
      <c r="V29" s="84">
        <v>0</v>
      </c>
      <c r="W29" s="84">
        <v>0</v>
      </c>
      <c r="X29" s="94">
        <f t="shared" si="10"/>
        <v>0</v>
      </c>
      <c r="Y29" s="95">
        <f t="shared" si="11"/>
        <v>73.48</v>
      </c>
      <c r="Z29" s="91">
        <v>0</v>
      </c>
      <c r="AA29" s="84">
        <v>0</v>
      </c>
      <c r="AB29" s="84">
        <v>0</v>
      </c>
      <c r="AC29" s="84">
        <v>90.96</v>
      </c>
      <c r="AD29" s="96">
        <f t="shared" si="12"/>
        <v>0</v>
      </c>
      <c r="AE29" s="52">
        <f t="shared" si="13"/>
        <v>90.96</v>
      </c>
      <c r="AF29" s="118">
        <v>0.14151451612903199</v>
      </c>
      <c r="AG29" s="117">
        <v>0.42775094086021498</v>
      </c>
      <c r="AH29" s="54">
        <f t="shared" si="6"/>
        <v>7.3864815609849188</v>
      </c>
      <c r="AI29" s="63">
        <f t="shared" si="7"/>
        <v>6.870867810845823</v>
      </c>
      <c r="AJ29" s="64">
        <v>99.417607678926984</v>
      </c>
      <c r="AK29" s="61">
        <v>107.20905128005207</v>
      </c>
      <c r="AL29" s="128">
        <v>87.574396243959058</v>
      </c>
      <c r="AM29" s="61">
        <v>131.2823299682419</v>
      </c>
      <c r="AS29" s="121"/>
      <c r="BA29" s="42"/>
      <c r="BB29" s="42"/>
    </row>
    <row r="30" spans="1:54" ht="15.75" x14ac:dyDescent="0.25">
      <c r="A30" s="25">
        <v>22</v>
      </c>
      <c r="B30" s="69">
        <v>45.76</v>
      </c>
      <c r="C30" s="51">
        <f t="shared" si="0"/>
        <v>10.763300155439239</v>
      </c>
      <c r="D30" s="52">
        <f t="shared" si="1"/>
        <v>55.201820056845463</v>
      </c>
      <c r="E30" s="59">
        <f t="shared" si="2"/>
        <v>-20.205120212284701</v>
      </c>
      <c r="F30" s="68">
        <v>181.23</v>
      </c>
      <c r="G30" s="52">
        <f t="shared" si="3"/>
        <v>89.396085352107463</v>
      </c>
      <c r="H30" s="52">
        <f t="shared" si="4"/>
        <v>84.810931296950969</v>
      </c>
      <c r="I30" s="53">
        <f t="shared" si="5"/>
        <v>7.0229833509415549</v>
      </c>
      <c r="J30" s="58">
        <v>0</v>
      </c>
      <c r="K30" s="81">
        <v>27.31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27.31</v>
      </c>
      <c r="R30" s="91">
        <v>0</v>
      </c>
      <c r="S30" s="84">
        <v>0</v>
      </c>
      <c r="T30" s="84">
        <v>0</v>
      </c>
      <c r="U30" s="84">
        <v>73.59</v>
      </c>
      <c r="V30" s="84">
        <v>0</v>
      </c>
      <c r="W30" s="84">
        <v>0</v>
      </c>
      <c r="X30" s="94">
        <f t="shared" si="10"/>
        <v>0</v>
      </c>
      <c r="Y30" s="95">
        <f t="shared" si="11"/>
        <v>73.59</v>
      </c>
      <c r="Z30" s="91">
        <v>0</v>
      </c>
      <c r="AA30" s="84">
        <v>0</v>
      </c>
      <c r="AB30" s="84">
        <v>0</v>
      </c>
      <c r="AC30" s="84">
        <v>92.21</v>
      </c>
      <c r="AD30" s="96">
        <f t="shared" si="12"/>
        <v>0</v>
      </c>
      <c r="AE30" s="52">
        <f t="shared" si="13"/>
        <v>92.21</v>
      </c>
      <c r="AF30" s="118">
        <v>0.14151451612903199</v>
      </c>
      <c r="AG30" s="117">
        <v>0.42775094086021498</v>
      </c>
      <c r="AH30" s="54">
        <f t="shared" si="6"/>
        <v>6.881468834812523</v>
      </c>
      <c r="AI30" s="63">
        <f t="shared" si="7"/>
        <v>6.6771288468550836</v>
      </c>
      <c r="AJ30" s="64">
        <v>89.396085352107463</v>
      </c>
      <c r="AK30" s="61">
        <v>102.97330015543923</v>
      </c>
      <c r="AL30" s="128">
        <v>84.810931296950969</v>
      </c>
      <c r="AM30" s="61">
        <v>128.79182005684547</v>
      </c>
      <c r="AS30" s="121"/>
      <c r="BA30" s="42"/>
      <c r="BB30" s="42"/>
    </row>
    <row r="31" spans="1:54" ht="15.75" x14ac:dyDescent="0.25">
      <c r="A31" s="25">
        <v>23</v>
      </c>
      <c r="B31" s="69">
        <v>57.74</v>
      </c>
      <c r="C31" s="51">
        <f t="shared" si="0"/>
        <v>12.479294563639129</v>
      </c>
      <c r="D31" s="52">
        <f t="shared" si="1"/>
        <v>65.756151735247059</v>
      </c>
      <c r="E31" s="59">
        <f t="shared" si="2"/>
        <v>-20.495446298886183</v>
      </c>
      <c r="F31" s="68">
        <v>169.48</v>
      </c>
      <c r="G31" s="52">
        <f t="shared" si="3"/>
        <v>84.998568117149119</v>
      </c>
      <c r="H31" s="52">
        <f t="shared" si="4"/>
        <v>77.904941150004959</v>
      </c>
      <c r="I31" s="53">
        <f t="shared" si="5"/>
        <v>6.5764907328459081</v>
      </c>
      <c r="J31" s="58">
        <v>0</v>
      </c>
      <c r="K31" s="81">
        <v>27.31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27.31</v>
      </c>
      <c r="R31" s="91">
        <v>0</v>
      </c>
      <c r="S31" s="84">
        <v>0</v>
      </c>
      <c r="T31" s="84">
        <v>0</v>
      </c>
      <c r="U31" s="84">
        <v>60.59</v>
      </c>
      <c r="V31" s="84">
        <v>0</v>
      </c>
      <c r="W31" s="84">
        <v>0</v>
      </c>
      <c r="X31" s="94">
        <f t="shared" si="10"/>
        <v>0</v>
      </c>
      <c r="Y31" s="95">
        <f t="shared" si="11"/>
        <v>60.59</v>
      </c>
      <c r="Z31" s="91">
        <v>0</v>
      </c>
      <c r="AA31" s="84">
        <v>0</v>
      </c>
      <c r="AB31" s="84">
        <v>0</v>
      </c>
      <c r="AC31" s="84">
        <v>82.86</v>
      </c>
      <c r="AD31" s="96">
        <f t="shared" si="12"/>
        <v>0</v>
      </c>
      <c r="AE31" s="52">
        <f t="shared" si="13"/>
        <v>82.86</v>
      </c>
      <c r="AF31" s="118">
        <v>0.14151451612903199</v>
      </c>
      <c r="AG31" s="117">
        <v>0.42775094086021498</v>
      </c>
      <c r="AH31" s="54">
        <f t="shared" si="6"/>
        <v>6.4349762167168763</v>
      </c>
      <c r="AI31" s="63">
        <f t="shared" si="7"/>
        <v>6.3868027602536017</v>
      </c>
      <c r="AJ31" s="64">
        <v>84.998568117149119</v>
      </c>
      <c r="AK31" s="61">
        <v>95.339294563639129</v>
      </c>
      <c r="AL31" s="128">
        <v>77.904941150004959</v>
      </c>
      <c r="AM31" s="61">
        <v>126.34615173524706</v>
      </c>
      <c r="AS31" s="121"/>
      <c r="BA31" s="42"/>
      <c r="BB31" s="42"/>
    </row>
    <row r="32" spans="1:54" ht="16.5" thickBot="1" x14ac:dyDescent="0.3">
      <c r="A32" s="26">
        <v>24</v>
      </c>
      <c r="B32" s="70">
        <v>51.14</v>
      </c>
      <c r="C32" s="55">
        <f t="shared" si="0"/>
        <v>2.3299204186033649</v>
      </c>
      <c r="D32" s="52">
        <f t="shared" si="1"/>
        <v>69.51448352452627</v>
      </c>
      <c r="E32" s="59">
        <f t="shared" si="2"/>
        <v>-20.704403943129659</v>
      </c>
      <c r="F32" s="71">
        <v>158.08000000000001</v>
      </c>
      <c r="G32" s="56">
        <f t="shared" si="3"/>
        <v>79.98590752673789</v>
      </c>
      <c r="H32" s="52">
        <f t="shared" si="4"/>
        <v>71.950793528618092</v>
      </c>
      <c r="I32" s="53">
        <f t="shared" si="5"/>
        <v>6.1432989446440409</v>
      </c>
      <c r="J32" s="58">
        <v>0</v>
      </c>
      <c r="K32" s="81">
        <v>27.19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27.19</v>
      </c>
      <c r="R32" s="91">
        <v>0</v>
      </c>
      <c r="S32" s="84">
        <v>0</v>
      </c>
      <c r="T32" s="84">
        <v>0</v>
      </c>
      <c r="U32" s="84">
        <v>58.4</v>
      </c>
      <c r="V32" s="84">
        <v>0</v>
      </c>
      <c r="W32" s="84">
        <v>0</v>
      </c>
      <c r="X32" s="94">
        <f t="shared" si="10"/>
        <v>0</v>
      </c>
      <c r="Y32" s="95">
        <f t="shared" si="11"/>
        <v>58.4</v>
      </c>
      <c r="Z32" s="92">
        <v>0</v>
      </c>
      <c r="AA32" s="93">
        <v>0</v>
      </c>
      <c r="AB32" s="93">
        <v>0</v>
      </c>
      <c r="AC32" s="93">
        <v>80.02</v>
      </c>
      <c r="AD32" s="96">
        <f t="shared" si="12"/>
        <v>0</v>
      </c>
      <c r="AE32" s="52">
        <f t="shared" si="13"/>
        <v>80.02</v>
      </c>
      <c r="AF32" s="118">
        <v>0.14151451612903199</v>
      </c>
      <c r="AG32" s="117">
        <v>0.42775094086021498</v>
      </c>
      <c r="AH32" s="54">
        <f t="shared" si="6"/>
        <v>6.001784428515009</v>
      </c>
      <c r="AI32" s="63">
        <f t="shared" si="7"/>
        <v>6.0578451160101281</v>
      </c>
      <c r="AJ32" s="65">
        <v>79.98590752673789</v>
      </c>
      <c r="AK32" s="62">
        <v>82.349920418603361</v>
      </c>
      <c r="AL32" s="129">
        <v>71.950793528618092</v>
      </c>
      <c r="AM32" s="62">
        <v>127.91448352452628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109.94</v>
      </c>
      <c r="C33" s="40">
        <f t="shared" ref="C33:AE33" si="14">MAX(C9:C32)</f>
        <v>18.619793406859728</v>
      </c>
      <c r="D33" s="40">
        <f t="shared" si="14"/>
        <v>116.42326401391244</v>
      </c>
      <c r="E33" s="40">
        <f t="shared" si="14"/>
        <v>-19.796485214126953</v>
      </c>
      <c r="F33" s="40">
        <f t="shared" si="14"/>
        <v>200.12</v>
      </c>
      <c r="G33" s="40">
        <f t="shared" si="14"/>
        <v>107.12941632252003</v>
      </c>
      <c r="H33" s="40">
        <f t="shared" si="14"/>
        <v>87.574396243959058</v>
      </c>
      <c r="I33" s="40">
        <f t="shared" si="14"/>
        <v>7.7407933016626735</v>
      </c>
      <c r="J33" s="40">
        <f t="shared" si="14"/>
        <v>0</v>
      </c>
      <c r="K33" s="40">
        <f t="shared" si="14"/>
        <v>32.76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32.76</v>
      </c>
      <c r="R33" s="40">
        <f t="shared" si="14"/>
        <v>14.08</v>
      </c>
      <c r="S33" s="40">
        <f t="shared" si="14"/>
        <v>0</v>
      </c>
      <c r="T33" s="40">
        <f t="shared" si="14"/>
        <v>0</v>
      </c>
      <c r="U33" s="40">
        <f t="shared" si="14"/>
        <v>73.59</v>
      </c>
      <c r="V33" s="40">
        <f t="shared" si="14"/>
        <v>0</v>
      </c>
      <c r="W33" s="40">
        <f t="shared" si="14"/>
        <v>0</v>
      </c>
      <c r="X33" s="40">
        <f t="shared" si="14"/>
        <v>14.08</v>
      </c>
      <c r="Y33" s="40">
        <f t="shared" si="14"/>
        <v>73.59</v>
      </c>
      <c r="Z33" s="40"/>
      <c r="AA33" s="40"/>
      <c r="AB33" s="40"/>
      <c r="AC33" s="40"/>
      <c r="AD33" s="40">
        <f t="shared" si="14"/>
        <v>10.1</v>
      </c>
      <c r="AE33" s="40">
        <f t="shared" si="14"/>
        <v>92.21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7.5992787855336417</v>
      </c>
      <c r="AI33" s="40">
        <f t="shared" si="15"/>
        <v>7.1343210390212448</v>
      </c>
      <c r="AJ33" s="40">
        <f t="shared" si="15"/>
        <v>107.12941632252003</v>
      </c>
      <c r="AK33" s="40">
        <f t="shared" si="15"/>
        <v>108.37967555891822</v>
      </c>
      <c r="AL33" s="40">
        <f t="shared" si="15"/>
        <v>87.574396243959058</v>
      </c>
      <c r="AM33" s="130">
        <f t="shared" si="15"/>
        <v>145.11326401391244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57.173877551020418</v>
      </c>
      <c r="C34" s="41">
        <f t="shared" ref="C34:AE34" si="16">AVERAGE(C9:C33,C9:C32)</f>
        <v>11.060955146132466</v>
      </c>
      <c r="D34" s="41">
        <f t="shared" si="16"/>
        <v>70.329857733708593</v>
      </c>
      <c r="E34" s="41">
        <f t="shared" si="16"/>
        <v>-24.108637936848318</v>
      </c>
      <c r="F34" s="41">
        <f t="shared" si="16"/>
        <v>150.03183673469383</v>
      </c>
      <c r="G34" s="41">
        <f t="shared" si="16"/>
        <v>78.747531853450155</v>
      </c>
      <c r="H34" s="41">
        <f t="shared" si="16"/>
        <v>65.324900194139133</v>
      </c>
      <c r="I34" s="41">
        <f t="shared" si="16"/>
        <v>6.0068456231891103</v>
      </c>
      <c r="J34" s="41">
        <f t="shared" si="16"/>
        <v>0</v>
      </c>
      <c r="K34" s="41">
        <f t="shared" si="16"/>
        <v>30.495918367346935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30.495918367346935</v>
      </c>
      <c r="R34" s="41">
        <f t="shared" si="16"/>
        <v>2.3485714285714288</v>
      </c>
      <c r="S34" s="41">
        <f t="shared" si="16"/>
        <v>0</v>
      </c>
      <c r="T34" s="41">
        <f t="shared" si="16"/>
        <v>0</v>
      </c>
      <c r="U34" s="41">
        <f t="shared" si="16"/>
        <v>50.56795918367348</v>
      </c>
      <c r="V34" s="41">
        <f t="shared" si="16"/>
        <v>0</v>
      </c>
      <c r="W34" s="41">
        <f t="shared" si="16"/>
        <v>0</v>
      </c>
      <c r="X34" s="41">
        <f t="shared" si="16"/>
        <v>2.3485714285714288</v>
      </c>
      <c r="Y34" s="41">
        <f t="shared" si="16"/>
        <v>50.56795918367348</v>
      </c>
      <c r="Z34" s="41">
        <f>AVERAGE(Z9:Z33,Z9:Z32)</f>
        <v>2.4458333333333329</v>
      </c>
      <c r="AA34" s="41">
        <f>AVERAGE(AA9:AA33,AA9:AA32)</f>
        <v>0</v>
      </c>
      <c r="AB34" s="41">
        <f>AVERAGE(AB9:AB33,AB9:AB32)</f>
        <v>0</v>
      </c>
      <c r="AC34" s="41">
        <f t="shared" si="16"/>
        <v>71.732500000000002</v>
      </c>
      <c r="AD34" s="41">
        <f t="shared" si="16"/>
        <v>2.6020408163265296</v>
      </c>
      <c r="AE34" s="41">
        <f t="shared" si="16"/>
        <v>72.150408163265297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5.8653311070600793</v>
      </c>
      <c r="AI34" s="41">
        <f t="shared" si="17"/>
        <v>5.8492959629855186</v>
      </c>
      <c r="AJ34" s="41">
        <f t="shared" si="17"/>
        <v>81.143450220797106</v>
      </c>
      <c r="AK34" s="41">
        <f t="shared" si="17"/>
        <v>83.161360904337741</v>
      </c>
      <c r="AL34" s="41">
        <f t="shared" si="17"/>
        <v>67.386124683935051</v>
      </c>
      <c r="AM34" s="131">
        <f t="shared" si="17"/>
        <v>119.98149038676983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734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51.15</v>
      </c>
      <c r="Z38" s="212"/>
      <c r="AA38" s="8" t="s">
        <v>21</v>
      </c>
      <c r="AB38" s="5" t="s">
        <v>23</v>
      </c>
      <c r="AC38" s="30"/>
      <c r="AD38" s="213">
        <v>1242.7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62.955100000000002</v>
      </c>
      <c r="AN38" s="214"/>
      <c r="AO38" s="8" t="s">
        <v>21</v>
      </c>
      <c r="AP38" s="5" t="s">
        <v>24</v>
      </c>
      <c r="AQ38" s="212">
        <v>1709.3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3646.91</v>
      </c>
      <c r="C39" s="11" t="s">
        <v>21</v>
      </c>
      <c r="D39" s="9" t="s">
        <v>71</v>
      </c>
      <c r="E39" s="10">
        <v>1315</v>
      </c>
      <c r="F39" s="12" t="s">
        <v>21</v>
      </c>
      <c r="G39" s="98"/>
      <c r="H39" s="101" t="s">
        <v>25</v>
      </c>
      <c r="I39" s="102"/>
      <c r="J39" s="103">
        <v>32.76</v>
      </c>
      <c r="K39" s="104" t="s">
        <v>62</v>
      </c>
      <c r="L39" s="105">
        <v>259.33333333335298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14.08</v>
      </c>
      <c r="Z39" s="102" t="s">
        <v>62</v>
      </c>
      <c r="AA39" s="108">
        <v>259.41666666668698</v>
      </c>
      <c r="AB39" s="106" t="s">
        <v>25</v>
      </c>
      <c r="AC39" s="109"/>
      <c r="AD39" s="103">
        <v>76.02</v>
      </c>
      <c r="AE39" s="104" t="s">
        <v>72</v>
      </c>
      <c r="AF39" s="108">
        <v>0.84930555555555554</v>
      </c>
      <c r="AG39" s="106" t="s">
        <v>25</v>
      </c>
      <c r="AH39" s="102"/>
      <c r="AI39" s="103">
        <v>0</v>
      </c>
      <c r="AJ39" s="102" t="s">
        <v>75</v>
      </c>
      <c r="AK39" s="107">
        <v>259.04166666668698</v>
      </c>
      <c r="AL39" s="101" t="s">
        <v>25</v>
      </c>
      <c r="AM39" s="102">
        <v>10.1</v>
      </c>
      <c r="AN39" s="103" t="s">
        <v>75</v>
      </c>
      <c r="AO39" s="111">
        <v>259.41666666668698</v>
      </c>
      <c r="AP39" s="106" t="s">
        <v>25</v>
      </c>
      <c r="AQ39" s="102">
        <v>92.21</v>
      </c>
      <c r="AR39" s="104"/>
      <c r="AS39" s="107">
        <v>259.91666666668698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454.87</v>
      </c>
      <c r="F42" s="44" t="s">
        <v>69</v>
      </c>
      <c r="G42" s="47">
        <v>259.83333333335298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71.569999999999993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90.88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235.52</v>
      </c>
      <c r="F45" s="83" t="s">
        <v>72</v>
      </c>
      <c r="G45" s="48">
        <v>259.83333333335298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223.12999999999997</v>
      </c>
      <c r="F46" s="80" t="s">
        <v>72</v>
      </c>
      <c r="G46" s="60">
        <v>259.79166666668698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103</v>
      </c>
    </row>
    <row r="57" spans="1:44" x14ac:dyDescent="0.25">
      <c r="A57" s="37" t="s">
        <v>65</v>
      </c>
      <c r="C57" t="s">
        <v>104</v>
      </c>
    </row>
    <row r="58" spans="1:44" x14ac:dyDescent="0.25">
      <c r="A58" s="37" t="s">
        <v>66</v>
      </c>
      <c r="C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 SEP 23 </vt:lpstr>
      <vt:lpstr>'17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2023-09-18T07:08:30Z</dcterms:modified>
</cp:coreProperties>
</file>