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9-SEPTEMBRE  2023\"/>
    </mc:Choice>
  </mc:AlternateContent>
  <xr:revisionPtr revIDLastSave="0" documentId="13_ncr:1_{182E5F3A-7020-47A0-88EA-2E95BABABB69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19 SEP 23 " sheetId="3" r:id="rId1"/>
  </sheets>
  <definedNames>
    <definedName name="_xlnm.Print_Area" localSheetId="0">'19 SEP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I10" i="3" l="1"/>
  <c r="I11" i="3"/>
  <c r="I13" i="3"/>
  <c r="I12" i="3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I9" i="3"/>
  <c r="H14" i="3"/>
  <c r="H33" i="3" s="1"/>
  <c r="H34" i="3" s="1"/>
  <c r="AL33" i="3"/>
  <c r="AL34" i="3" s="1"/>
  <c r="Q14" i="3"/>
  <c r="Q33" i="3" s="1"/>
  <c r="Q34" i="3" s="1"/>
  <c r="K33" i="3"/>
  <c r="K34" i="3" s="1"/>
  <c r="I26" i="3" l="1"/>
  <c r="G26" i="3"/>
  <c r="G32" i="3" l="1"/>
  <c r="I32" i="3"/>
  <c r="G31" i="3"/>
  <c r="I31" i="3"/>
  <c r="G30" i="3"/>
  <c r="I30" i="3"/>
  <c r="I29" i="3"/>
  <c r="G29" i="3"/>
  <c r="G28" i="3"/>
  <c r="I28" i="3"/>
  <c r="I27" i="3"/>
  <c r="G27" i="3"/>
  <c r="I25" i="3"/>
  <c r="G25" i="3"/>
  <c r="G24" i="3"/>
  <c r="I24" i="3"/>
  <c r="G23" i="3"/>
  <c r="I23" i="3"/>
  <c r="G22" i="3"/>
  <c r="I22" i="3"/>
  <c r="G21" i="3"/>
  <c r="I21" i="3"/>
  <c r="I20" i="3"/>
  <c r="G20" i="3"/>
  <c r="G19" i="3"/>
  <c r="I19" i="3"/>
  <c r="G18" i="3"/>
  <c r="I18" i="3"/>
  <c r="G17" i="3"/>
  <c r="I17" i="3"/>
  <c r="G16" i="3"/>
  <c r="I16" i="3"/>
  <c r="I15" i="3"/>
  <c r="G15" i="3"/>
  <c r="AJ33" i="3"/>
  <c r="AJ34" i="3" s="1"/>
  <c r="G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E13" i="3" l="1"/>
  <c r="D13" i="3"/>
  <c r="D12" i="3"/>
  <c r="E12" i="3"/>
  <c r="D11" i="3"/>
  <c r="E11" i="3"/>
  <c r="D10" i="3"/>
  <c r="E10" i="3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E9" i="3"/>
  <c r="C28" i="3"/>
  <c r="C19" i="3"/>
  <c r="C25" i="3"/>
  <c r="C31" i="3"/>
  <c r="C18" i="3"/>
  <c r="C23" i="3"/>
  <c r="C29" i="3"/>
  <c r="C20" i="3"/>
  <c r="D20" i="3"/>
  <c r="D19" i="3"/>
  <c r="E19" i="3"/>
  <c r="D18" i="3"/>
  <c r="C16" i="3"/>
  <c r="D16" i="3"/>
  <c r="C15" i="3"/>
  <c r="D15" i="3"/>
  <c r="D14" i="3"/>
  <c r="AM33" i="3"/>
  <c r="AM34" i="3" s="1"/>
  <c r="E18" i="3" l="1"/>
  <c r="E28" i="3"/>
  <c r="E31" i="3"/>
  <c r="C32" i="3"/>
  <c r="E32" i="3"/>
  <c r="C30" i="3"/>
  <c r="E30" i="3"/>
  <c r="C26" i="3"/>
  <c r="E26" i="3"/>
  <c r="C21" i="3"/>
  <c r="E21" i="3"/>
  <c r="E29" i="3"/>
  <c r="E25" i="3"/>
  <c r="C24" i="3"/>
  <c r="E24" i="3"/>
  <c r="E23" i="3"/>
  <c r="C22" i="3"/>
  <c r="E22" i="3"/>
  <c r="C27" i="3"/>
  <c r="E27" i="3"/>
  <c r="E20" i="3"/>
  <c r="D33" i="3"/>
  <c r="D34" i="3" s="1"/>
  <c r="C17" i="3"/>
  <c r="E17" i="3"/>
  <c r="E16" i="3"/>
  <c r="E15" i="3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<sst xmlns="http://schemas.openxmlformats.org/spreadsheetml/2006/main" count="138" uniqueCount="106">
  <si>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</si>
  <si>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</si>
  <si>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</si>
  <si>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</si>
  <si>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</si>
  <si>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</si>
  <si>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</si>
  <si>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</si>
  <si>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</si>
  <si>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</si>
  <si>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</si>
  <si>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</si>
  <si>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</si>
  <si>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</si>
  <si>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</si>
  <si>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</si>
  <si>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</si>
  <si>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</si>
  <si>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</si>
  <si>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</si>
  <si>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</si>
  <si>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</si>
  <si>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</si>
  <si>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</si>
  <si>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</si>
  <si>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</si>
  <si>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</si>
  <si>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</si>
  <si>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</si>
  <si>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</si>
  <si>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</si>
  <si>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</si>
  <si>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</si>
  <si>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</si>
  <si>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</si>
  <si>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</si>
  <si>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</si>
  <si>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</si>
  <si>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</si>
  <si>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</si>
  <si>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</si>
  <si>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</si>
  <si>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</si>
  <si>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</si>
  <si>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</si>
  <si>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</si>
  <si>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</si>
  <si>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</si>
  <si>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</si>
  <si>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</si>
  <si>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</si>
  <si>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</si>
  <si>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</si>
  <si>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</si>
  <si>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</si>
  <si>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</si>
  <si>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</si>
  <si>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</si>
  <si>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</si>
  <si>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</si>
  <si>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</si>
  <si>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</si>
  <si>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</si>
  <si>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</si>
  <si>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</si>
  <si>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</si>
  <si>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</si>
  <si>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</si>
  <si>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</si>
  <si>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</si>
  <si>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</si>
  <si>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</si>
  <si>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</si>
  <si>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</si>
  <si>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</si>
  <si>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</si>
  <si>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</si>
  <si>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</si>
  <si>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</si>
  <si>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</si>
  <si>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</si>
  <si>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</si>
  <si>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</si>
  <si>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</si>
  <si>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</si>
  <si>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</si>
  <si>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</si>
  <si>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</si>
  <si>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</si>
  <si>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</si>
  <si>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</si>
  <si>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</si>
  <si>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</si>
  <si>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</si>
  <si>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</si>
  <si>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</si>
  <si>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</si>
  <si>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</si>
  <si>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</si>
  <si>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</si>
  <si>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</si>
  <si>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</si>
  <si>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</si>
  <si>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FOFANA et MONTCHO</t>
  </si>
  <si>
    <t>TETE et BOKO</t>
  </si>
  <si>
    <t>DOSSA et 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</si>
</sst>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'19 SEP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SEP 23 '!$B$9:$B$32</c:f>
              <c:numCache>
                <c:formatCode>General</c:formatCode>
                <c:ptCount val="24"/>
                <c:pt idx="0">
                  <c:v>26.919999999999998</c:v>
                </c:pt>
                <c:pt idx="1">
                  <c:v>37.85</c:v>
                </c:pt>
                <c:pt idx="2">
                  <c:v>32.799999999999997</c:v>
                </c:pt>
                <c:pt idx="3">
                  <c:v>30.53</c:v>
                </c:pt>
                <c:pt idx="4">
                  <c:v>32.46</c:v>
                </c:pt>
                <c:pt idx="5">
                  <c:v>26.740000000000002</c:v>
                </c:pt>
                <c:pt idx="6">
                  <c:v>37.93</c:v>
                </c:pt>
                <c:pt idx="7">
                  <c:v>63.64</c:v>
                </c:pt>
                <c:pt idx="8">
                  <c:v>117.03</c:v>
                </c:pt>
                <c:pt idx="9">
                  <c:v>124.81</c:v>
                </c:pt>
                <c:pt idx="10">
                  <c:v>90.69</c:v>
                </c:pt>
                <c:pt idx="11">
                  <c:v>210.95999999999998</c:v>
                </c:pt>
                <c:pt idx="12">
                  <c:v>196.21</c:v>
                </c:pt>
                <c:pt idx="13">
                  <c:v>221.12</c:v>
                </c:pt>
                <c:pt idx="14">
                  <c:v>234.81</c:v>
                </c:pt>
                <c:pt idx="15">
                  <c:v>228.82</c:v>
                </c:pt>
                <c:pt idx="16">
                  <c:v>230.98</c:v>
                </c:pt>
                <c:pt idx="17">
                  <c:v>172.6</c:v>
                </c:pt>
                <c:pt idx="18">
                  <c:v>127.32</c:v>
                </c:pt>
                <c:pt idx="19">
                  <c:v>113.53999999999999</c:v>
                </c:pt>
                <c:pt idx="20">
                  <c:v>102.27</c:v>
                </c:pt>
                <c:pt idx="21">
                  <c:v>78.7</c:v>
                </c:pt>
                <c:pt idx="22">
                  <c:v>73.09</c:v>
                </c:pt>
                <c:pt idx="23">
                  <c:v>78.94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'19 SEP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SEP 23 '!$C$9:$C$32</c:f>
              <c:numCache>
                <c:formatCode>General</c:formatCode>
                <c:ptCount val="24"/>
                <c:pt idx="0">
                  <c:v>10.856300379055995</c:v>
                </c:pt>
                <c:pt idx="1">
                  <c:v>14.146243313727268</c:v>
                </c:pt>
                <c:pt idx="2">
                  <c:v>13.796027001499937</c:v>
                </c:pt>
                <c:pt idx="3">
                  <c:v>14.260617566056581</c:v>
                </c:pt>
                <c:pt idx="4">
                  <c:v>15.468543137085518</c:v>
                </c:pt>
                <c:pt idx="5">
                  <c:v>11.079556301296677</c:v>
                </c:pt>
                <c:pt idx="6">
                  <c:v>20.335156920941444</c:v>
                </c:pt>
                <c:pt idx="7">
                  <c:v>31.239793926981747</c:v>
                </c:pt>
                <c:pt idx="8">
                  <c:v>39.421438556000098</c:v>
                </c:pt>
                <c:pt idx="9">
                  <c:v>41.849812746455015</c:v>
                </c:pt>
                <c:pt idx="10">
                  <c:v>36.744757087280632</c:v>
                </c:pt>
                <c:pt idx="11">
                  <c:v>103.62755816668781</c:v>
                </c:pt>
                <c:pt idx="12">
                  <c:v>92.321573836832926</c:v>
                </c:pt>
                <c:pt idx="13">
                  <c:v>95.418828469626106</c:v>
                </c:pt>
                <c:pt idx="14">
                  <c:v>119.65839472743522</c:v>
                </c:pt>
                <c:pt idx="15">
                  <c:v>113.80179920572658</c:v>
                </c:pt>
                <c:pt idx="16">
                  <c:v>87.387076779349997</c:v>
                </c:pt>
                <c:pt idx="17">
                  <c:v>58.985087963198652</c:v>
                </c:pt>
                <c:pt idx="18">
                  <c:v>42.553102740811141</c:v>
                </c:pt>
                <c:pt idx="19">
                  <c:v>28.551164328829117</c:v>
                </c:pt>
                <c:pt idx="20">
                  <c:v>24.002940603914752</c:v>
                </c:pt>
                <c:pt idx="21">
                  <c:v>20.26560215423217</c:v>
                </c:pt>
                <c:pt idx="22">
                  <c:v>12.483016090777483</c:v>
                </c:pt>
                <c:pt idx="23">
                  <c:v>2.9550710224778953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'19 SEP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SEP 23 '!$D$9:$D$32</c:f>
              <c:numCache>
                <c:formatCode>0.00</c:formatCode>
                <c:ptCount val="24"/>
                <c:pt idx="0">
                  <c:v>42.768845423917725</c:v>
                </c:pt>
                <c:pt idx="1">
                  <c:v>47.974265968476587</c:v>
                </c:pt>
                <c:pt idx="2">
                  <c:v>43.546858803674837</c:v>
                </c:pt>
                <c:pt idx="3">
                  <c:v>40.747419962435274</c:v>
                </c:pt>
                <c:pt idx="4">
                  <c:v>41.669583374933424</c:v>
                </c:pt>
                <c:pt idx="5">
                  <c:v>40.219153481096455</c:v>
                </c:pt>
                <c:pt idx="6">
                  <c:v>40.914232518724774</c:v>
                </c:pt>
                <c:pt idx="7">
                  <c:v>55.021643333243304</c:v>
                </c:pt>
                <c:pt idx="8">
                  <c:v>70.544382458036381</c:v>
                </c:pt>
                <c:pt idx="9">
                  <c:v>75.719051382721176</c:v>
                </c:pt>
                <c:pt idx="10">
                  <c:v>75.579312120781509</c:v>
                </c:pt>
                <c:pt idx="11">
                  <c:v>122.61433792449505</c:v>
                </c:pt>
                <c:pt idx="12">
                  <c:v>119.86905780486073</c:v>
                </c:pt>
                <c:pt idx="13">
                  <c:v>142.68931003207052</c:v>
                </c:pt>
                <c:pt idx="14">
                  <c:v>133.47099754173382</c:v>
                </c:pt>
                <c:pt idx="15">
                  <c:v>102.83347541318335</c:v>
                </c:pt>
                <c:pt idx="16">
                  <c:v>131.36312077544784</c:v>
                </c:pt>
                <c:pt idx="17">
                  <c:v>103.71333246242389</c:v>
                </c:pt>
                <c:pt idx="18">
                  <c:v>75.855616315484539</c:v>
                </c:pt>
                <c:pt idx="19">
                  <c:v>76.478765582669723</c:v>
                </c:pt>
                <c:pt idx="20">
                  <c:v>98.122006780737237</c:v>
                </c:pt>
                <c:pt idx="21">
                  <c:v>80.574565646620826</c:v>
                </c:pt>
                <c:pt idx="22">
                  <c:v>82.609377498890211</c:v>
                </c:pt>
                <c:pt idx="23">
                  <c:v>98.198097143320098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'19 SEP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SEP 23 '!$E$9:$E$32</c:f>
              <c:numCache>
                <c:formatCode>0.00</c:formatCode>
                <c:ptCount val="24"/>
                <c:pt idx="0">
                  <c:v>-26.705145802973732</c:v>
                </c:pt>
                <c:pt idx="1">
                  <c:v>-24.270509282203868</c:v>
                </c:pt>
                <c:pt idx="2">
                  <c:v>-24.542885805174773</c:v>
                </c:pt>
                <c:pt idx="3">
                  <c:v>-24.478037528491853</c:v>
                </c:pt>
                <c:pt idx="4">
                  <c:v>-24.678126512018956</c:v>
                </c:pt>
                <c:pt idx="5">
                  <c:v>-24.558709782393137</c:v>
                </c:pt>
                <c:pt idx="6">
                  <c:v>-23.319389439666221</c:v>
                </c:pt>
                <c:pt idx="7">
                  <c:v>-22.621437260225047</c:v>
                </c:pt>
                <c:pt idx="8">
                  <c:v>7.064178985963494</c:v>
                </c:pt>
                <c:pt idx="9">
                  <c:v>7.2411358708237969</c:v>
                </c:pt>
                <c:pt idx="10">
                  <c:v>-21.634069208062165</c:v>
                </c:pt>
                <c:pt idx="11">
                  <c:v>-15.281896091182862</c:v>
                </c:pt>
                <c:pt idx="12">
                  <c:v>-15.980631641693659</c:v>
                </c:pt>
                <c:pt idx="13">
                  <c:v>-16.988138501696614</c:v>
                </c:pt>
                <c:pt idx="14">
                  <c:v>-18.319392269169057</c:v>
                </c:pt>
                <c:pt idx="15">
                  <c:v>12.184725381090061</c:v>
                </c:pt>
                <c:pt idx="16">
                  <c:v>12.229802445202125</c:v>
                </c:pt>
                <c:pt idx="17">
                  <c:v>9.9015795743774504</c:v>
                </c:pt>
                <c:pt idx="18">
                  <c:v>8.9112809437042984</c:v>
                </c:pt>
                <c:pt idx="19">
                  <c:v>8.510070088501152</c:v>
                </c:pt>
                <c:pt idx="20">
                  <c:v>-19.854947384651993</c:v>
                </c:pt>
                <c:pt idx="21">
                  <c:v>-22.140167800852975</c:v>
                </c:pt>
                <c:pt idx="22">
                  <c:v>-22.002393589667676</c:v>
                </c:pt>
                <c:pt idx="23">
                  <c:v>-22.213168165797995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'19 SEP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SEP 23 '!$Q$9:$Q$32</c:f>
              <c:numCache>
                <c:formatCode>0.00</c:formatCode>
                <c:ptCount val="24"/>
                <c:pt idx="0">
                  <c:v>33.06</c:v>
                </c:pt>
                <c:pt idx="1">
                  <c:v>30.65</c:v>
                </c:pt>
                <c:pt idx="2">
                  <c:v>30.76</c:v>
                </c:pt>
                <c:pt idx="3">
                  <c:v>30.64</c:v>
                </c:pt>
                <c:pt idx="4">
                  <c:v>30.9</c:v>
                </c:pt>
                <c:pt idx="5">
                  <c:v>30.67</c:v>
                </c:pt>
                <c:pt idx="6">
                  <c:v>29.7</c:v>
                </c:pt>
                <c:pt idx="7">
                  <c:v>29.7</c:v>
                </c:pt>
                <c:pt idx="8">
                  <c:v>0</c:v>
                </c:pt>
                <c:pt idx="9">
                  <c:v>0</c:v>
                </c:pt>
                <c:pt idx="10">
                  <c:v>29.29</c:v>
                </c:pt>
                <c:pt idx="11">
                  <c:v>27.19</c:v>
                </c:pt>
                <c:pt idx="12">
                  <c:v>28.12</c:v>
                </c:pt>
                <c:pt idx="13">
                  <c:v>29.55</c:v>
                </c:pt>
                <c:pt idx="14">
                  <c:v>31.11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28.08</c:v>
                </c:pt>
                <c:pt idx="21">
                  <c:v>29.7</c:v>
                </c:pt>
                <c:pt idx="22">
                  <c:v>29.42</c:v>
                </c:pt>
                <c:pt idx="23">
                  <c:v>29.39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'19 SEP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SEP 23 '!$AE$9:$AE$32</c:f>
              <c:numCache>
                <c:formatCode>0.00</c:formatCode>
                <c:ptCount val="24"/>
                <c:pt idx="0">
                  <c:v>81.849999999999994</c:v>
                </c:pt>
                <c:pt idx="1">
                  <c:v>71.14</c:v>
                </c:pt>
                <c:pt idx="2">
                  <c:v>70.69</c:v>
                </c:pt>
                <c:pt idx="3">
                  <c:v>70.989999999999995</c:v>
                </c:pt>
                <c:pt idx="4">
                  <c:v>71.849999999999994</c:v>
                </c:pt>
                <c:pt idx="5">
                  <c:v>71.569999999999993</c:v>
                </c:pt>
                <c:pt idx="6">
                  <c:v>71.14</c:v>
                </c:pt>
                <c:pt idx="7">
                  <c:v>73.78</c:v>
                </c:pt>
                <c:pt idx="8">
                  <c:v>71.87</c:v>
                </c:pt>
                <c:pt idx="9">
                  <c:v>71.260000000000005</c:v>
                </c:pt>
                <c:pt idx="10">
                  <c:v>71.05</c:v>
                </c:pt>
                <c:pt idx="11">
                  <c:v>77.25</c:v>
                </c:pt>
                <c:pt idx="12">
                  <c:v>89.919999999999987</c:v>
                </c:pt>
                <c:pt idx="13">
                  <c:v>78.599999999999994</c:v>
                </c:pt>
                <c:pt idx="14">
                  <c:v>75.75</c:v>
                </c:pt>
                <c:pt idx="15">
                  <c:v>84.68</c:v>
                </c:pt>
                <c:pt idx="16">
                  <c:v>84.81</c:v>
                </c:pt>
                <c:pt idx="17">
                  <c:v>82</c:v>
                </c:pt>
                <c:pt idx="18">
                  <c:v>91.84</c:v>
                </c:pt>
                <c:pt idx="19">
                  <c:v>91.08</c:v>
                </c:pt>
                <c:pt idx="20">
                  <c:v>91.73</c:v>
                </c:pt>
                <c:pt idx="21">
                  <c:v>90.89</c:v>
                </c:pt>
                <c:pt idx="22">
                  <c:v>91.76</c:v>
                </c:pt>
                <c:pt idx="23">
                  <c:v>91.54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'19 SEP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SEP 23 '!$AK$9:$AK$32</c:f>
              <c:numCache>
                <c:formatCode>0.00</c:formatCode>
                <c:ptCount val="24"/>
                <c:pt idx="0">
                  <c:v>92.706300379055989</c:v>
                </c:pt>
                <c:pt idx="1">
                  <c:v>85.286243313727269</c:v>
                </c:pt>
                <c:pt idx="2">
                  <c:v>84.486027001499934</c:v>
                </c:pt>
                <c:pt idx="3">
                  <c:v>85.250617566056576</c:v>
                </c:pt>
                <c:pt idx="4">
                  <c:v>87.318543137085513</c:v>
                </c:pt>
                <c:pt idx="5">
                  <c:v>82.64955630129667</c:v>
                </c:pt>
                <c:pt idx="6">
                  <c:v>91.475156920941444</c:v>
                </c:pt>
                <c:pt idx="7">
                  <c:v>105.01979392698175</c:v>
                </c:pt>
                <c:pt idx="8">
                  <c:v>111.2914385560001</c:v>
                </c:pt>
                <c:pt idx="9">
                  <c:v>113.10981274645502</c:v>
                </c:pt>
                <c:pt idx="10">
                  <c:v>107.79475708728063</c:v>
                </c:pt>
                <c:pt idx="11">
                  <c:v>180.87755816668781</c:v>
                </c:pt>
                <c:pt idx="12">
                  <c:v>182.24157383683291</c:v>
                </c:pt>
                <c:pt idx="13">
                  <c:v>174.0188284696261</c:v>
                </c:pt>
                <c:pt idx="14">
                  <c:v>195.40839472743522</c:v>
                </c:pt>
                <c:pt idx="15">
                  <c:v>198.48179920572659</c:v>
                </c:pt>
                <c:pt idx="16">
                  <c:v>172.19707677935</c:v>
                </c:pt>
                <c:pt idx="17">
                  <c:v>140.98508796319865</c:v>
                </c:pt>
                <c:pt idx="18">
                  <c:v>134.39310274081114</c:v>
                </c:pt>
                <c:pt idx="19">
                  <c:v>119.63116432882912</c:v>
                </c:pt>
                <c:pt idx="20">
                  <c:v>115.73294060391476</c:v>
                </c:pt>
                <c:pt idx="21">
                  <c:v>111.15560215423217</c:v>
                </c:pt>
                <c:pt idx="22">
                  <c:v>104.24301609077749</c:v>
                </c:pt>
                <c:pt idx="23">
                  <c:v>94.495071022477902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'19 SEP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SEP 23 '!$AM$9:$AM$32</c:f>
              <c:numCache>
                <c:formatCode>0.00</c:formatCode>
                <c:ptCount val="24"/>
                <c:pt idx="0">
                  <c:v>113.01884542391772</c:v>
                </c:pt>
                <c:pt idx="1">
                  <c:v>121.29426596847658</c:v>
                </c:pt>
                <c:pt idx="2">
                  <c:v>116.45685880367483</c:v>
                </c:pt>
                <c:pt idx="3">
                  <c:v>113.77741996243527</c:v>
                </c:pt>
                <c:pt idx="4">
                  <c:v>113.78958337493343</c:v>
                </c:pt>
                <c:pt idx="5">
                  <c:v>114.61915348109646</c:v>
                </c:pt>
                <c:pt idx="6">
                  <c:v>115.14423251872478</c:v>
                </c:pt>
                <c:pt idx="7">
                  <c:v>125.83164333324331</c:v>
                </c:pt>
                <c:pt idx="8">
                  <c:v>127.77438245803638</c:v>
                </c:pt>
                <c:pt idx="9">
                  <c:v>132.09905138272117</c:v>
                </c:pt>
                <c:pt idx="10">
                  <c:v>138.16931212078151</c:v>
                </c:pt>
                <c:pt idx="11">
                  <c:v>212.71433792449506</c:v>
                </c:pt>
                <c:pt idx="12">
                  <c:v>219.37905780486074</c:v>
                </c:pt>
                <c:pt idx="13">
                  <c:v>242.26931003207054</c:v>
                </c:pt>
                <c:pt idx="14">
                  <c:v>228.82099754173382</c:v>
                </c:pt>
                <c:pt idx="15">
                  <c:v>204.71347541318335</c:v>
                </c:pt>
                <c:pt idx="16">
                  <c:v>232.56312077544783</c:v>
                </c:pt>
                <c:pt idx="17">
                  <c:v>187.87333246242389</c:v>
                </c:pt>
                <c:pt idx="18">
                  <c:v>160.08561631548454</c:v>
                </c:pt>
                <c:pt idx="19">
                  <c:v>160.91876558266972</c:v>
                </c:pt>
                <c:pt idx="20">
                  <c:v>154.92200678073723</c:v>
                </c:pt>
                <c:pt idx="21">
                  <c:v>136.40456564662082</c:v>
                </c:pt>
                <c:pt idx="22">
                  <c:v>138.37937749889022</c:v>
                </c:pt>
                <c:pt idx="23">
                  <c:v>139.76809714332009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'19 SEP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SEP 23 '!$F$9:$F$32</c:f>
              <c:numCache>
                <c:formatCode>General</c:formatCode>
                <c:ptCount val="24"/>
                <c:pt idx="0">
                  <c:v>183.52</c:v>
                </c:pt>
                <c:pt idx="1">
                  <c:v>177.49</c:v>
                </c:pt>
                <c:pt idx="2">
                  <c:v>176.08</c:v>
                </c:pt>
                <c:pt idx="3">
                  <c:v>161.30000000000001</c:v>
                </c:pt>
                <c:pt idx="4">
                  <c:v>174.75</c:v>
                </c:pt>
                <c:pt idx="5">
                  <c:v>164.11</c:v>
                </c:pt>
                <c:pt idx="6">
                  <c:v>157.69</c:v>
                </c:pt>
                <c:pt idx="7">
                  <c:v>136.36000000000001</c:v>
                </c:pt>
                <c:pt idx="8">
                  <c:v>116.76</c:v>
                </c:pt>
                <c:pt idx="9">
                  <c:v>99.98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49.02</c:v>
                </c:pt>
                <c:pt idx="18">
                  <c:v>147.44999999999999</c:v>
                </c:pt>
                <c:pt idx="19">
                  <c:v>165.46</c:v>
                </c:pt>
                <c:pt idx="20">
                  <c:v>187.34</c:v>
                </c:pt>
                <c:pt idx="21">
                  <c:v>198.11</c:v>
                </c:pt>
                <c:pt idx="22">
                  <c:v>160.83000000000001</c:v>
                </c:pt>
                <c:pt idx="23">
                  <c:v>187.57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'19 SEP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SEP 23 '!$G$9:$G$32</c:f>
              <c:numCache>
                <c:formatCode>0.00</c:formatCode>
                <c:ptCount val="24"/>
                <c:pt idx="0">
                  <c:v>96.154599486152833</c:v>
                </c:pt>
                <c:pt idx="1">
                  <c:v>91.470872894421376</c:v>
                </c:pt>
                <c:pt idx="2">
                  <c:v>91.595246892015908</c:v>
                </c:pt>
                <c:pt idx="3">
                  <c:v>81.409850550649594</c:v>
                </c:pt>
                <c:pt idx="4">
                  <c:v>92.43094695117253</c:v>
                </c:pt>
                <c:pt idx="5">
                  <c:v>83.723801068754355</c:v>
                </c:pt>
                <c:pt idx="6">
                  <c:v>79.882250916972396</c:v>
                </c:pt>
                <c:pt idx="7">
                  <c:v>79.964946161466159</c:v>
                </c:pt>
                <c:pt idx="8">
                  <c:v>79.271105287998054</c:v>
                </c:pt>
                <c:pt idx="9">
                  <c:v>71.070672132584022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26.877198348177529</c:v>
                </c:pt>
                <c:pt idx="18">
                  <c:v>90.706337552027421</c:v>
                </c:pt>
                <c:pt idx="19">
                  <c:v>106.50796984733935</c:v>
                </c:pt>
                <c:pt idx="20">
                  <c:v>104.28848246382509</c:v>
                </c:pt>
                <c:pt idx="21">
                  <c:v>101.64916578696376</c:v>
                </c:pt>
                <c:pt idx="22">
                  <c:v>62.974730771144941</c:v>
                </c:pt>
                <c:pt idx="23">
                  <c:v>94.243269543560004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'19 SEP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SEP 23 '!$H$9:$H$32</c:f>
              <c:numCache>
                <c:formatCode>0.00</c:formatCode>
                <c:ptCount val="24"/>
                <c:pt idx="0">
                  <c:v>80.255398491441568</c:v>
                </c:pt>
                <c:pt idx="1">
                  <c:v>79.138261511115076</c:v>
                </c:pt>
                <c:pt idx="2">
                  <c:v>77.657466642942211</c:v>
                </c:pt>
                <c:pt idx="3">
                  <c:v>73.624492941909807</c:v>
                </c:pt>
                <c:pt idx="4">
                  <c:v>75.542305749715581</c:v>
                </c:pt>
                <c:pt idx="5">
                  <c:v>73.981085085496233</c:v>
                </c:pt>
                <c:pt idx="6">
                  <c:v>71.400735272722883</c:v>
                </c:pt>
                <c:pt idx="7">
                  <c:v>50.2703745142719</c:v>
                </c:pt>
                <c:pt idx="8">
                  <c:v>58.13681779802689</c:v>
                </c:pt>
                <c:pt idx="9">
                  <c:v>51.256598220962367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20.143510539319347</c:v>
                </c:pt>
                <c:pt idx="18">
                  <c:v>51.004294701060573</c:v>
                </c:pt>
                <c:pt idx="19">
                  <c:v>52.528296653344427</c:v>
                </c:pt>
                <c:pt idx="20">
                  <c:v>75.796357657596147</c:v>
                </c:pt>
                <c:pt idx="21">
                  <c:v>88.796419933249894</c:v>
                </c:pt>
                <c:pt idx="22">
                  <c:v>91.607472371761673</c:v>
                </c:pt>
                <c:pt idx="23">
                  <c:v>86.062830704150642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'19 SEP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SEP 23 '!$I$9:$I$32</c:f>
              <c:numCache>
                <c:formatCode>0.00</c:formatCode>
                <c:ptCount val="24"/>
                <c:pt idx="0">
                  <c:v>7.1100020224056095</c:v>
                </c:pt>
                <c:pt idx="1">
                  <c:v>6.8808655944635575</c:v>
                </c:pt>
                <c:pt idx="2">
                  <c:v>6.8272864650418938</c:v>
                </c:pt>
                <c:pt idx="3">
                  <c:v>6.2656565074406103</c:v>
                </c:pt>
                <c:pt idx="4">
                  <c:v>6.7767472991118893</c:v>
                </c:pt>
                <c:pt idx="5">
                  <c:v>6.4051138457494119</c:v>
                </c:pt>
                <c:pt idx="6">
                  <c:v>6.4070138103047327</c:v>
                </c:pt>
                <c:pt idx="7">
                  <c:v>6.1246793242619404</c:v>
                </c:pt>
                <c:pt idx="8">
                  <c:v>-20.647923086024935</c:v>
                </c:pt>
                <c:pt idx="9">
                  <c:v>-22.347270353546399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1.9992911125031263</c:v>
                </c:pt>
                <c:pt idx="18">
                  <c:v>5.739367746911995</c:v>
                </c:pt>
                <c:pt idx="19">
                  <c:v>6.4237334993162278</c:v>
                </c:pt>
                <c:pt idx="20">
                  <c:v>7.2551598785787661</c:v>
                </c:pt>
                <c:pt idx="21">
                  <c:v>7.6644142797863566</c:v>
                </c:pt>
                <c:pt idx="22">
                  <c:v>6.2477968570933911</c:v>
                </c:pt>
                <c:pt idx="23">
                  <c:v>7.2638997522893476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'19 SEP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SEP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</c:v>
                </c:pt>
                <c:pt idx="6">
                  <c:v>2.5</c:v>
                </c:pt>
                <c:pt idx="7">
                  <c:v>8.1999999999999993</c:v>
                </c:pt>
                <c:pt idx="8">
                  <c:v>10.1</c:v>
                </c:pt>
                <c:pt idx="9">
                  <c:v>13.7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'19 SEP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SEP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28.02</c:v>
                </c:pt>
                <c:pt idx="9">
                  <c:v>29.29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'19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'19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'19 SEP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'19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'19 SEP 23 '!$AJ$9:$AJ$32</c:f>
              <c:numCache>
                <c:formatCode>0.00</c:formatCode>
                <c:ptCount val="24"/>
                <c:pt idx="0">
                  <c:v>96.154599486152833</c:v>
                </c:pt>
                <c:pt idx="1">
                  <c:v>91.470872894421376</c:v>
                </c:pt>
                <c:pt idx="2">
                  <c:v>91.595246892015908</c:v>
                </c:pt>
                <c:pt idx="3">
                  <c:v>81.409850550649594</c:v>
                </c:pt>
                <c:pt idx="4">
                  <c:v>92.43094695117253</c:v>
                </c:pt>
                <c:pt idx="5">
                  <c:v>84.323801068754349</c:v>
                </c:pt>
                <c:pt idx="6">
                  <c:v>82.382250916972396</c:v>
                </c:pt>
                <c:pt idx="7">
                  <c:v>88.164946161466162</c:v>
                </c:pt>
                <c:pt idx="8">
                  <c:v>89.371105287998049</c:v>
                </c:pt>
                <c:pt idx="9">
                  <c:v>84.770672132584025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26.877198348177529</c:v>
                </c:pt>
                <c:pt idx="18">
                  <c:v>90.706337552027421</c:v>
                </c:pt>
                <c:pt idx="19">
                  <c:v>106.50796984733935</c:v>
                </c:pt>
                <c:pt idx="20">
                  <c:v>104.28848246382509</c:v>
                </c:pt>
                <c:pt idx="21">
                  <c:v>101.64916578696376</c:v>
                </c:pt>
                <c:pt idx="22">
                  <c:v>62.974730771144941</c:v>
                </c:pt>
                <c:pt idx="23">
                  <c:v>94.243269543560004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'19 SEP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'19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'19 SEP 23 '!$AL$9:$AL$32</c:f>
              <c:numCache>
                <c:formatCode>0.00</c:formatCode>
                <c:ptCount val="24"/>
                <c:pt idx="0">
                  <c:v>80.255398491441568</c:v>
                </c:pt>
                <c:pt idx="1">
                  <c:v>79.138261511115076</c:v>
                </c:pt>
                <c:pt idx="2">
                  <c:v>77.657466642942211</c:v>
                </c:pt>
                <c:pt idx="3">
                  <c:v>73.624492941909807</c:v>
                </c:pt>
                <c:pt idx="4">
                  <c:v>75.542305749715581</c:v>
                </c:pt>
                <c:pt idx="5">
                  <c:v>74.241085085496238</c:v>
                </c:pt>
                <c:pt idx="6">
                  <c:v>76.230735272722882</c:v>
                </c:pt>
                <c:pt idx="7">
                  <c:v>63.300374514271901</c:v>
                </c:pt>
                <c:pt idx="8">
                  <c:v>87.316817798026889</c:v>
                </c:pt>
                <c:pt idx="9">
                  <c:v>81.046598220962366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20.143510539319347</c:v>
                </c:pt>
                <c:pt idx="18">
                  <c:v>51.004294701060573</c:v>
                </c:pt>
                <c:pt idx="19">
                  <c:v>52.528296653344427</c:v>
                </c:pt>
                <c:pt idx="20">
                  <c:v>75.796357657596147</c:v>
                </c:pt>
                <c:pt idx="21">
                  <c:v>88.796419933249894</c:v>
                </c:pt>
                <c:pt idx="22">
                  <c:v>91.607472371761673</c:v>
                </c:pt>
                <c:pt idx="23">
                  <c:v>86.062830704150642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Y17" zoomScale="85" zoomScaleNormal="85" zoomScaleSheetLayoutView="85" workbookViewId="0">
      <selection activeCell="AU15" sqref="AU15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2" t="s">
        <v>100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</row>
    <row r="2" spans="1:54" ht="20.25" x14ac:dyDescent="0.25">
      <c r="A2" s="143">
        <v>45188</v>
      </c>
      <c r="B2" s="143"/>
      <c r="C2" s="143"/>
      <c r="D2" s="143"/>
      <c r="E2" s="143"/>
      <c r="F2" s="143"/>
      <c r="G2" s="143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4" t="s">
        <v>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73" t="s">
        <v>88</v>
      </c>
      <c r="AG4" s="174"/>
      <c r="AH4" s="174"/>
      <c r="AI4" s="174"/>
      <c r="AJ4" s="149" t="s">
        <v>101</v>
      </c>
      <c r="AK4" s="150"/>
      <c r="AL4" s="149" t="s">
        <v>102</v>
      </c>
      <c r="AM4" s="150"/>
      <c r="AN4" s="136" t="s">
        <v>68</v>
      </c>
      <c r="AO4" s="137"/>
      <c r="AP4" s="137"/>
      <c r="AQ4" s="137"/>
      <c r="AR4" s="137"/>
      <c r="AS4" s="138"/>
    </row>
    <row r="5" spans="1:54" ht="15.75" customHeight="1" thickBot="1" x14ac:dyDescent="0.3">
      <c r="B5" s="146"/>
      <c r="C5" s="147"/>
      <c r="D5" s="147"/>
      <c r="E5" s="147"/>
      <c r="F5" s="147"/>
      <c r="G5" s="147"/>
      <c r="H5" s="147"/>
      <c r="I5" s="147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75"/>
      <c r="AG5" s="176"/>
      <c r="AH5" s="176"/>
      <c r="AI5" s="176"/>
      <c r="AJ5" s="151"/>
      <c r="AK5" s="152"/>
      <c r="AL5" s="151"/>
      <c r="AM5" s="152"/>
      <c r="AN5" s="139"/>
      <c r="AO5" s="140"/>
      <c r="AP5" s="140"/>
      <c r="AQ5" s="140"/>
      <c r="AR5" s="140"/>
      <c r="AS5" s="141"/>
    </row>
    <row r="6" spans="1:54" ht="18.75" customHeight="1" thickBot="1" x14ac:dyDescent="0.3">
      <c r="B6" s="164" t="s">
        <v>1</v>
      </c>
      <c r="C6" s="165"/>
      <c r="D6" s="165"/>
      <c r="E6" s="165"/>
      <c r="F6" s="165"/>
      <c r="G6" s="165"/>
      <c r="H6" s="165"/>
      <c r="I6" s="166"/>
      <c r="J6" s="164" t="s">
        <v>73</v>
      </c>
      <c r="K6" s="167"/>
      <c r="L6" s="165"/>
      <c r="M6" s="165"/>
      <c r="N6" s="165"/>
      <c r="O6" s="165"/>
      <c r="P6" s="166"/>
      <c r="Q6" s="168"/>
      <c r="R6" s="158" t="s">
        <v>89</v>
      </c>
      <c r="S6" s="159"/>
      <c r="T6" s="159"/>
      <c r="U6" s="159"/>
      <c r="V6" s="159"/>
      <c r="W6" s="159"/>
      <c r="X6" s="159"/>
      <c r="Y6" s="159"/>
      <c r="Z6" s="158" t="s">
        <v>90</v>
      </c>
      <c r="AA6" s="159"/>
      <c r="AB6" s="159"/>
      <c r="AC6" s="159"/>
      <c r="AD6" s="159"/>
      <c r="AE6" s="159"/>
      <c r="AF6" s="160" t="s">
        <v>14</v>
      </c>
      <c r="AG6" s="161"/>
      <c r="AH6" s="169" t="s">
        <v>11</v>
      </c>
      <c r="AI6" s="170"/>
      <c r="AJ6" s="151"/>
      <c r="AK6" s="152"/>
      <c r="AL6" s="151"/>
      <c r="AM6" s="152"/>
      <c r="AN6" s="139"/>
      <c r="AO6" s="140"/>
      <c r="AP6" s="140"/>
      <c r="AQ6" s="140"/>
      <c r="AR6" s="140"/>
      <c r="AS6" s="141"/>
    </row>
    <row r="7" spans="1:54" ht="36.75" customHeight="1" thickBot="1" x14ac:dyDescent="0.3">
      <c r="B7" s="205" t="s">
        <v>12</v>
      </c>
      <c r="C7" s="206"/>
      <c r="D7" s="206"/>
      <c r="E7" s="207"/>
      <c r="F7" s="206" t="s">
        <v>13</v>
      </c>
      <c r="G7" s="206"/>
      <c r="H7" s="206"/>
      <c r="I7" s="208"/>
      <c r="J7" s="180" t="s">
        <v>7</v>
      </c>
      <c r="K7" s="156"/>
      <c r="L7" s="155" t="s">
        <v>8</v>
      </c>
      <c r="M7" s="156"/>
      <c r="N7" s="155" t="s">
        <v>9</v>
      </c>
      <c r="O7" s="156"/>
      <c r="P7" s="155" t="s">
        <v>10</v>
      </c>
      <c r="Q7" s="157"/>
      <c r="R7" s="180" t="s">
        <v>4</v>
      </c>
      <c r="S7" s="181"/>
      <c r="T7" s="181"/>
      <c r="U7" s="181"/>
      <c r="V7" s="181"/>
      <c r="W7" s="181"/>
      <c r="X7" s="155" t="s">
        <v>87</v>
      </c>
      <c r="Y7" s="157"/>
      <c r="Z7" s="180" t="s">
        <v>3</v>
      </c>
      <c r="AA7" s="181"/>
      <c r="AB7" s="181"/>
      <c r="AC7" s="156"/>
      <c r="AD7" s="209" t="s">
        <v>87</v>
      </c>
      <c r="AE7" s="209"/>
      <c r="AF7" s="162"/>
      <c r="AG7" s="163"/>
      <c r="AH7" s="171"/>
      <c r="AI7" s="172"/>
      <c r="AJ7" s="153"/>
      <c r="AK7" s="154"/>
      <c r="AL7" s="153"/>
      <c r="AM7" s="154"/>
      <c r="AN7" s="139"/>
      <c r="AO7" s="140"/>
      <c r="AP7" s="140"/>
      <c r="AQ7" s="140"/>
      <c r="AR7" s="140"/>
      <c r="AS7" s="141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26.919999999999998</v>
      </c>
      <c r="C9" s="51">
        <f t="shared" ref="C9:C32" si="0">AK9-AE9</f>
        <v>10.856300379055995</v>
      </c>
      <c r="D9" s="52">
        <f t="shared" ref="D9:D32" si="1">AM9-Y9</f>
        <v>42.768845423917725</v>
      </c>
      <c r="E9" s="59">
        <f t="shared" ref="E9:E32" si="2">(AG9+AI9)-Q9</f>
        <v>-26.705145802973732</v>
      </c>
      <c r="F9" s="76">
        <v>183.52</v>
      </c>
      <c r="G9" s="52">
        <f t="shared" ref="G9:G32" si="3">AJ9-AD9</f>
        <v>96.154599486152833</v>
      </c>
      <c r="H9" s="52">
        <f t="shared" ref="H9:H32" si="4">AL9-X9</f>
        <v>80.255398491441568</v>
      </c>
      <c r="I9" s="53">
        <f t="shared" ref="I9:I32" si="5">(AH9+AF9)-P9</f>
        <v>7.1100020224056095</v>
      </c>
      <c r="J9" s="58">
        <v>0</v>
      </c>
      <c r="K9" s="84">
        <v>33.06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33.06</v>
      </c>
      <c r="R9" s="91">
        <v>0</v>
      </c>
      <c r="S9" s="84">
        <v>0</v>
      </c>
      <c r="T9" s="84">
        <v>0</v>
      </c>
      <c r="U9" s="84">
        <v>70.25</v>
      </c>
      <c r="V9" s="68">
        <v>0</v>
      </c>
      <c r="W9" s="90">
        <v>0</v>
      </c>
      <c r="X9" s="94">
        <f>R9+T9+V9</f>
        <v>0</v>
      </c>
      <c r="Y9" s="95">
        <f>S9+U9+W9</f>
        <v>70.25</v>
      </c>
      <c r="Z9" s="91">
        <v>0</v>
      </c>
      <c r="AA9" s="84">
        <v>0</v>
      </c>
      <c r="AB9" s="84">
        <v>0</v>
      </c>
      <c r="AC9" s="84">
        <v>81.849999999999994</v>
      </c>
      <c r="AD9" s="96">
        <f>Z9+AB9</f>
        <v>0</v>
      </c>
      <c r="AE9" s="52">
        <f>AA9+AC9</f>
        <v>81.849999999999994</v>
      </c>
      <c r="AF9" s="116">
        <v>0.14151451612903199</v>
      </c>
      <c r="AG9" s="117">
        <v>0.42775094086021498</v>
      </c>
      <c r="AH9" s="54">
        <v>6.9684875062765776</v>
      </c>
      <c r="AI9" s="63">
        <v>5.9271032561660553</v>
      </c>
      <c r="AJ9" s="64">
        <v>96.154599486152833</v>
      </c>
      <c r="AK9" s="61">
        <v>92.706300379055989</v>
      </c>
      <c r="AL9" s="66">
        <v>80.255398491441568</v>
      </c>
      <c r="AM9" s="61">
        <v>113.01884542391772</v>
      </c>
      <c r="AS9" s="121"/>
      <c r="BA9" s="42"/>
      <c r="BB9" s="42"/>
    </row>
    <row r="10" spans="1:54" ht="15.75" x14ac:dyDescent="0.25">
      <c r="A10" s="25">
        <v>2</v>
      </c>
      <c r="B10" s="69">
        <v>37.85</v>
      </c>
      <c r="C10" s="51">
        <f t="shared" si="0"/>
        <v>14.146243313727268</v>
      </c>
      <c r="D10" s="52">
        <f t="shared" si="1"/>
        <v>47.974265968476587</v>
      </c>
      <c r="E10" s="59">
        <f t="shared" si="2"/>
        <v>-24.270509282203868</v>
      </c>
      <c r="F10" s="68">
        <v>177.49</v>
      </c>
      <c r="G10" s="52">
        <f t="shared" si="3"/>
        <v>91.470872894421376</v>
      </c>
      <c r="H10" s="52">
        <f t="shared" si="4"/>
        <v>79.138261511115076</v>
      </c>
      <c r="I10" s="53">
        <f t="shared" si="5"/>
        <v>6.8808655944635575</v>
      </c>
      <c r="J10" s="58">
        <v>0</v>
      </c>
      <c r="K10" s="81">
        <v>30.65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6">J10+L10+N10</f>
        <v>0</v>
      </c>
      <c r="Q10" s="82">
        <f t="shared" ref="Q10:Q32" si="7">K10+M10+O10</f>
        <v>30.65</v>
      </c>
      <c r="R10" s="91">
        <v>0</v>
      </c>
      <c r="S10" s="84">
        <v>0</v>
      </c>
      <c r="T10" s="84">
        <v>0</v>
      </c>
      <c r="U10" s="84">
        <v>73.319999999999993</v>
      </c>
      <c r="V10" s="84">
        <v>0</v>
      </c>
      <c r="W10" s="84">
        <v>0</v>
      </c>
      <c r="X10" s="94">
        <f t="shared" ref="X10:X32" si="8">R10+T10+V10</f>
        <v>0</v>
      </c>
      <c r="Y10" s="95">
        <f t="shared" ref="Y10:Y32" si="9">S10+U10+W10</f>
        <v>73.319999999999993</v>
      </c>
      <c r="Z10" s="91">
        <v>0</v>
      </c>
      <c r="AA10" s="84">
        <v>0</v>
      </c>
      <c r="AB10" s="84">
        <v>0</v>
      </c>
      <c r="AC10" s="84">
        <v>71.14</v>
      </c>
      <c r="AD10" s="96">
        <f t="shared" ref="AD10:AD32" si="10">Z10+AB10</f>
        <v>0</v>
      </c>
      <c r="AE10" s="52">
        <f t="shared" ref="AE10:AE32" si="11">AA10+AC10</f>
        <v>71.14</v>
      </c>
      <c r="AF10" s="118">
        <v>0.14151451612903199</v>
      </c>
      <c r="AG10" s="117">
        <v>0.42775094086021498</v>
      </c>
      <c r="AH10" s="54">
        <v>6.7393510783345256</v>
      </c>
      <c r="AI10" s="63">
        <v>5.9517397769359155</v>
      </c>
      <c r="AJ10" s="64">
        <v>91.470872894421376</v>
      </c>
      <c r="AK10" s="61">
        <v>85.286243313727269</v>
      </c>
      <c r="AL10" s="66">
        <v>79.138261511115076</v>
      </c>
      <c r="AM10" s="61">
        <v>121.29426596847658</v>
      </c>
      <c r="AS10" s="121"/>
      <c r="BA10" s="42"/>
      <c r="BB10" s="42"/>
    </row>
    <row r="11" spans="1:54" ht="15" customHeight="1" x14ac:dyDescent="0.25">
      <c r="A11" s="25">
        <v>3</v>
      </c>
      <c r="B11" s="69">
        <v>32.799999999999997</v>
      </c>
      <c r="C11" s="51">
        <f t="shared" si="0"/>
        <v>13.796027001499937</v>
      </c>
      <c r="D11" s="52">
        <f t="shared" si="1"/>
        <v>43.546858803674837</v>
      </c>
      <c r="E11" s="59">
        <f t="shared" si="2"/>
        <v>-24.542885805174773</v>
      </c>
      <c r="F11" s="68">
        <v>176.08</v>
      </c>
      <c r="G11" s="52">
        <f t="shared" si="3"/>
        <v>91.595246892015908</v>
      </c>
      <c r="H11" s="52">
        <f t="shared" si="4"/>
        <v>77.657466642942211</v>
      </c>
      <c r="I11" s="53">
        <f t="shared" si="5"/>
        <v>6.8272864650418938</v>
      </c>
      <c r="J11" s="58">
        <v>0</v>
      </c>
      <c r="K11" s="81">
        <v>30.76</v>
      </c>
      <c r="L11" s="67">
        <v>0</v>
      </c>
      <c r="M11" s="67">
        <v>0</v>
      </c>
      <c r="N11" s="67">
        <v>0</v>
      </c>
      <c r="O11" s="67">
        <v>0</v>
      </c>
      <c r="P11" s="72">
        <f t="shared" si="6"/>
        <v>0</v>
      </c>
      <c r="Q11" s="82">
        <f t="shared" si="7"/>
        <v>30.76</v>
      </c>
      <c r="R11" s="91">
        <v>0</v>
      </c>
      <c r="S11" s="84">
        <v>0</v>
      </c>
      <c r="T11" s="84">
        <v>0</v>
      </c>
      <c r="U11" s="84">
        <v>72.91</v>
      </c>
      <c r="V11" s="84">
        <v>0</v>
      </c>
      <c r="W11" s="84">
        <v>0</v>
      </c>
      <c r="X11" s="94">
        <f t="shared" si="8"/>
        <v>0</v>
      </c>
      <c r="Y11" s="95">
        <f t="shared" si="9"/>
        <v>72.91</v>
      </c>
      <c r="Z11" s="91">
        <v>0</v>
      </c>
      <c r="AA11" s="84">
        <v>0</v>
      </c>
      <c r="AB11" s="84">
        <v>0</v>
      </c>
      <c r="AC11" s="84">
        <v>70.69</v>
      </c>
      <c r="AD11" s="96">
        <f t="shared" si="10"/>
        <v>0</v>
      </c>
      <c r="AE11" s="52">
        <f t="shared" si="11"/>
        <v>70.69</v>
      </c>
      <c r="AF11" s="118">
        <v>0.14151451612903199</v>
      </c>
      <c r="AG11" s="117">
        <v>0.42775094086021498</v>
      </c>
      <c r="AH11" s="54">
        <v>6.685771948912862</v>
      </c>
      <c r="AI11" s="63">
        <v>5.7893632539650133</v>
      </c>
      <c r="AJ11" s="64">
        <v>91.595246892015908</v>
      </c>
      <c r="AK11" s="61">
        <v>84.486027001499934</v>
      </c>
      <c r="AL11" s="66">
        <v>77.657466642942211</v>
      </c>
      <c r="AM11" s="61">
        <v>116.45685880367483</v>
      </c>
      <c r="AS11" s="121"/>
      <c r="BA11" s="42"/>
      <c r="BB11" s="42"/>
    </row>
    <row r="12" spans="1:54" ht="15" customHeight="1" x14ac:dyDescent="0.25">
      <c r="A12" s="25">
        <v>4</v>
      </c>
      <c r="B12" s="69">
        <v>30.53</v>
      </c>
      <c r="C12" s="51">
        <f t="shared" si="0"/>
        <v>14.260617566056581</v>
      </c>
      <c r="D12" s="52">
        <f t="shared" si="1"/>
        <v>40.747419962435274</v>
      </c>
      <c r="E12" s="59">
        <f t="shared" si="2"/>
        <v>-24.478037528491853</v>
      </c>
      <c r="F12" s="68">
        <v>161.30000000000001</v>
      </c>
      <c r="G12" s="52">
        <f t="shared" si="3"/>
        <v>81.409850550649594</v>
      </c>
      <c r="H12" s="52">
        <f t="shared" si="4"/>
        <v>73.624492941909807</v>
      </c>
      <c r="I12" s="53">
        <f t="shared" si="5"/>
        <v>6.2656565074406103</v>
      </c>
      <c r="J12" s="58">
        <v>0</v>
      </c>
      <c r="K12" s="81">
        <v>30.64</v>
      </c>
      <c r="L12" s="67">
        <v>0</v>
      </c>
      <c r="M12" s="67">
        <v>0</v>
      </c>
      <c r="N12" s="67">
        <v>0</v>
      </c>
      <c r="O12" s="67">
        <v>0</v>
      </c>
      <c r="P12" s="72">
        <f t="shared" si="6"/>
        <v>0</v>
      </c>
      <c r="Q12" s="82">
        <f t="shared" si="7"/>
        <v>30.64</v>
      </c>
      <c r="R12" s="91">
        <v>0</v>
      </c>
      <c r="S12" s="84">
        <v>0</v>
      </c>
      <c r="T12" s="84">
        <v>0</v>
      </c>
      <c r="U12" s="84">
        <v>73.03</v>
      </c>
      <c r="V12" s="84">
        <v>0</v>
      </c>
      <c r="W12" s="84">
        <v>0</v>
      </c>
      <c r="X12" s="94">
        <f t="shared" si="8"/>
        <v>0</v>
      </c>
      <c r="Y12" s="95">
        <f t="shared" si="9"/>
        <v>73.03</v>
      </c>
      <c r="Z12" s="91">
        <v>0</v>
      </c>
      <c r="AA12" s="84">
        <v>0</v>
      </c>
      <c r="AB12" s="84">
        <v>0</v>
      </c>
      <c r="AC12" s="84">
        <v>70.989999999999995</v>
      </c>
      <c r="AD12" s="96">
        <f t="shared" si="10"/>
        <v>0</v>
      </c>
      <c r="AE12" s="52">
        <f t="shared" si="11"/>
        <v>70.989999999999995</v>
      </c>
      <c r="AF12" s="118">
        <v>0.14151451612903199</v>
      </c>
      <c r="AG12" s="117">
        <v>0.42775094086021498</v>
      </c>
      <c r="AH12" s="54">
        <v>6.1241419913115784</v>
      </c>
      <c r="AI12" s="63">
        <v>5.734211530647932</v>
      </c>
      <c r="AJ12" s="64">
        <v>81.409850550649594</v>
      </c>
      <c r="AK12" s="61">
        <v>85.250617566056576</v>
      </c>
      <c r="AL12" s="66">
        <v>73.624492941909807</v>
      </c>
      <c r="AM12" s="61">
        <v>113.77741996243527</v>
      </c>
      <c r="AS12" s="121"/>
      <c r="BA12" s="42"/>
      <c r="BB12" s="42"/>
    </row>
    <row r="13" spans="1:54" ht="15.75" x14ac:dyDescent="0.25">
      <c r="A13" s="25">
        <v>5</v>
      </c>
      <c r="B13" s="69">
        <v>32.46</v>
      </c>
      <c r="C13" s="51">
        <f t="shared" si="0"/>
        <v>15.468543137085518</v>
      </c>
      <c r="D13" s="52">
        <f t="shared" si="1"/>
        <v>41.669583374933424</v>
      </c>
      <c r="E13" s="59">
        <f t="shared" si="2"/>
        <v>-24.678126512018956</v>
      </c>
      <c r="F13" s="68">
        <v>174.75</v>
      </c>
      <c r="G13" s="52">
        <f t="shared" si="3"/>
        <v>92.43094695117253</v>
      </c>
      <c r="H13" s="52">
        <f t="shared" si="4"/>
        <v>75.542305749715581</v>
      </c>
      <c r="I13" s="53">
        <f t="shared" si="5"/>
        <v>6.7767472991118893</v>
      </c>
      <c r="J13" s="58">
        <v>0</v>
      </c>
      <c r="K13" s="81">
        <v>30.9</v>
      </c>
      <c r="L13" s="67">
        <v>0</v>
      </c>
      <c r="M13" s="67">
        <v>0</v>
      </c>
      <c r="N13" s="67">
        <v>0</v>
      </c>
      <c r="O13" s="67">
        <v>0</v>
      </c>
      <c r="P13" s="72">
        <f t="shared" si="6"/>
        <v>0</v>
      </c>
      <c r="Q13" s="82">
        <f t="shared" si="7"/>
        <v>30.9</v>
      </c>
      <c r="R13" s="91">
        <v>0</v>
      </c>
      <c r="S13" s="84">
        <v>0</v>
      </c>
      <c r="T13" s="84">
        <v>0</v>
      </c>
      <c r="U13" s="84">
        <v>72.12</v>
      </c>
      <c r="V13" s="84">
        <v>0</v>
      </c>
      <c r="W13" s="84">
        <v>0</v>
      </c>
      <c r="X13" s="94">
        <f t="shared" si="8"/>
        <v>0</v>
      </c>
      <c r="Y13" s="95">
        <f t="shared" si="9"/>
        <v>72.12</v>
      </c>
      <c r="Z13" s="91">
        <v>0</v>
      </c>
      <c r="AA13" s="84">
        <v>0</v>
      </c>
      <c r="AB13" s="84">
        <v>0</v>
      </c>
      <c r="AC13" s="84">
        <v>71.849999999999994</v>
      </c>
      <c r="AD13" s="96">
        <f t="shared" si="10"/>
        <v>0</v>
      </c>
      <c r="AE13" s="52">
        <f t="shared" si="11"/>
        <v>71.849999999999994</v>
      </c>
      <c r="AF13" s="118">
        <v>0.14151451612903199</v>
      </c>
      <c r="AG13" s="117">
        <v>0.42775094086021498</v>
      </c>
      <c r="AH13" s="54">
        <v>6.6352327829828575</v>
      </c>
      <c r="AI13" s="63">
        <v>5.7941225471208275</v>
      </c>
      <c r="AJ13" s="64">
        <v>92.43094695117253</v>
      </c>
      <c r="AK13" s="61">
        <v>87.318543137085513</v>
      </c>
      <c r="AL13" s="66">
        <v>75.542305749715581</v>
      </c>
      <c r="AM13" s="61">
        <v>113.78958337493343</v>
      </c>
      <c r="AS13" s="121"/>
      <c r="BA13" s="42"/>
      <c r="BB13" s="42"/>
    </row>
    <row r="14" spans="1:54" ht="15.75" customHeight="1" x14ac:dyDescent="0.25">
      <c r="A14" s="25">
        <v>6</v>
      </c>
      <c r="B14" s="69">
        <v>26.740000000000002</v>
      </c>
      <c r="C14" s="51">
        <f t="shared" si="0"/>
        <v>11.079556301296677</v>
      </c>
      <c r="D14" s="52">
        <f t="shared" si="1"/>
        <v>40.219153481096455</v>
      </c>
      <c r="E14" s="59">
        <f t="shared" si="2"/>
        <v>-24.558709782393137</v>
      </c>
      <c r="F14" s="68">
        <v>164.11</v>
      </c>
      <c r="G14" s="52">
        <f t="shared" si="3"/>
        <v>83.723801068754355</v>
      </c>
      <c r="H14" s="52">
        <f t="shared" si="4"/>
        <v>73.981085085496233</v>
      </c>
      <c r="I14" s="53">
        <f t="shared" si="5"/>
        <v>6.4051138457494119</v>
      </c>
      <c r="J14" s="58">
        <v>0</v>
      </c>
      <c r="K14" s="81">
        <v>30.67</v>
      </c>
      <c r="L14" s="67">
        <v>0</v>
      </c>
      <c r="M14" s="67">
        <v>0</v>
      </c>
      <c r="N14" s="67">
        <v>0</v>
      </c>
      <c r="O14" s="67">
        <v>0</v>
      </c>
      <c r="P14" s="72">
        <f t="shared" si="6"/>
        <v>0</v>
      </c>
      <c r="Q14" s="82">
        <f t="shared" si="7"/>
        <v>30.67</v>
      </c>
      <c r="R14" s="91">
        <v>0.26</v>
      </c>
      <c r="S14" s="84">
        <v>0</v>
      </c>
      <c r="T14" s="84">
        <v>0</v>
      </c>
      <c r="U14" s="84">
        <v>74.400000000000006</v>
      </c>
      <c r="V14" s="84">
        <v>0</v>
      </c>
      <c r="W14" s="84">
        <v>0</v>
      </c>
      <c r="X14" s="94">
        <f t="shared" si="8"/>
        <v>0.26</v>
      </c>
      <c r="Y14" s="95">
        <f t="shared" si="9"/>
        <v>74.400000000000006</v>
      </c>
      <c r="Z14" s="91">
        <v>0.6</v>
      </c>
      <c r="AA14" s="84">
        <v>0</v>
      </c>
      <c r="AB14" s="84">
        <v>0</v>
      </c>
      <c r="AC14" s="84">
        <v>71.569999999999993</v>
      </c>
      <c r="AD14" s="96">
        <f t="shared" si="10"/>
        <v>0.6</v>
      </c>
      <c r="AE14" s="52">
        <f t="shared" si="11"/>
        <v>71.569999999999993</v>
      </c>
      <c r="AF14" s="118">
        <v>0.14151451612903199</v>
      </c>
      <c r="AG14" s="117">
        <v>0.42775094086021498</v>
      </c>
      <c r="AH14" s="54">
        <v>6.26359932962038</v>
      </c>
      <c r="AI14" s="63">
        <v>5.6835392767466493</v>
      </c>
      <c r="AJ14" s="64">
        <v>84.323801068754349</v>
      </c>
      <c r="AK14" s="61">
        <v>82.64955630129667</v>
      </c>
      <c r="AL14" s="66">
        <v>74.241085085496238</v>
      </c>
      <c r="AM14" s="61">
        <v>114.61915348109646</v>
      </c>
      <c r="AS14" s="121"/>
      <c r="BA14" s="42"/>
      <c r="BB14" s="42"/>
    </row>
    <row r="15" spans="1:54" ht="15.75" x14ac:dyDescent="0.25">
      <c r="A15" s="25">
        <v>7</v>
      </c>
      <c r="B15" s="69">
        <v>37.93</v>
      </c>
      <c r="C15" s="51">
        <f t="shared" si="0"/>
        <v>20.335156920941444</v>
      </c>
      <c r="D15" s="52">
        <f t="shared" si="1"/>
        <v>40.914232518724774</v>
      </c>
      <c r="E15" s="59">
        <f t="shared" si="2"/>
        <v>-23.319389439666221</v>
      </c>
      <c r="F15" s="68">
        <v>157.69</v>
      </c>
      <c r="G15" s="52">
        <f t="shared" si="3"/>
        <v>79.882250916972396</v>
      </c>
      <c r="H15" s="52">
        <f t="shared" si="4"/>
        <v>71.400735272722883</v>
      </c>
      <c r="I15" s="53">
        <f t="shared" si="5"/>
        <v>6.4070138103047327</v>
      </c>
      <c r="J15" s="58">
        <v>0</v>
      </c>
      <c r="K15" s="81">
        <v>29.7</v>
      </c>
      <c r="L15" s="67">
        <v>0</v>
      </c>
      <c r="M15" s="67">
        <v>0</v>
      </c>
      <c r="N15" s="67">
        <v>0</v>
      </c>
      <c r="O15" s="67">
        <v>0</v>
      </c>
      <c r="P15" s="72">
        <f t="shared" si="6"/>
        <v>0</v>
      </c>
      <c r="Q15" s="82">
        <f t="shared" si="7"/>
        <v>29.7</v>
      </c>
      <c r="R15" s="91">
        <v>4.83</v>
      </c>
      <c r="S15" s="84">
        <v>0</v>
      </c>
      <c r="T15" s="84">
        <v>0</v>
      </c>
      <c r="U15" s="84">
        <v>74.23</v>
      </c>
      <c r="V15" s="84">
        <v>0</v>
      </c>
      <c r="W15" s="84">
        <v>0</v>
      </c>
      <c r="X15" s="94">
        <f t="shared" si="8"/>
        <v>4.83</v>
      </c>
      <c r="Y15" s="95">
        <f t="shared" si="9"/>
        <v>74.23</v>
      </c>
      <c r="Z15" s="91">
        <v>2.5</v>
      </c>
      <c r="AA15" s="84">
        <v>0</v>
      </c>
      <c r="AB15" s="84">
        <v>0</v>
      </c>
      <c r="AC15" s="84">
        <v>71.14</v>
      </c>
      <c r="AD15" s="96">
        <f t="shared" si="10"/>
        <v>2.5</v>
      </c>
      <c r="AE15" s="52">
        <f t="shared" si="11"/>
        <v>71.14</v>
      </c>
      <c r="AF15" s="118">
        <v>0.14151451612903199</v>
      </c>
      <c r="AG15" s="117">
        <v>0.42775094086021498</v>
      </c>
      <c r="AH15" s="54">
        <v>6.2654992941757008</v>
      </c>
      <c r="AI15" s="63">
        <v>5.9528596194735632</v>
      </c>
      <c r="AJ15" s="64">
        <v>82.382250916972396</v>
      </c>
      <c r="AK15" s="61">
        <v>91.475156920941444</v>
      </c>
      <c r="AL15" s="66">
        <v>76.230735272722882</v>
      </c>
      <c r="AM15" s="61">
        <v>115.14423251872478</v>
      </c>
      <c r="AS15" s="121"/>
      <c r="BA15" s="42"/>
      <c r="BB15" s="42"/>
    </row>
    <row r="16" spans="1:54" ht="15.75" x14ac:dyDescent="0.25">
      <c r="A16" s="25">
        <v>8</v>
      </c>
      <c r="B16" s="69">
        <v>63.64</v>
      </c>
      <c r="C16" s="51">
        <f t="shared" si="0"/>
        <v>31.239793926981747</v>
      </c>
      <c r="D16" s="52">
        <f t="shared" si="1"/>
        <v>55.021643333243304</v>
      </c>
      <c r="E16" s="59">
        <f t="shared" si="2"/>
        <v>-22.621437260225047</v>
      </c>
      <c r="F16" s="68">
        <v>136.36000000000001</v>
      </c>
      <c r="G16" s="52">
        <f t="shared" si="3"/>
        <v>79.964946161466159</v>
      </c>
      <c r="H16" s="52">
        <f t="shared" si="4"/>
        <v>50.2703745142719</v>
      </c>
      <c r="I16" s="53">
        <f t="shared" si="5"/>
        <v>6.1246793242619404</v>
      </c>
      <c r="J16" s="58">
        <v>0</v>
      </c>
      <c r="K16" s="81">
        <v>29.7</v>
      </c>
      <c r="L16" s="67">
        <v>0</v>
      </c>
      <c r="M16" s="67">
        <v>0</v>
      </c>
      <c r="N16" s="67">
        <v>0</v>
      </c>
      <c r="O16" s="67">
        <v>0</v>
      </c>
      <c r="P16" s="72">
        <f t="shared" si="6"/>
        <v>0</v>
      </c>
      <c r="Q16" s="82">
        <f t="shared" si="7"/>
        <v>29.7</v>
      </c>
      <c r="R16" s="91">
        <v>13.03</v>
      </c>
      <c r="S16" s="84">
        <v>0</v>
      </c>
      <c r="T16" s="84">
        <v>0</v>
      </c>
      <c r="U16" s="84">
        <v>70.81</v>
      </c>
      <c r="V16" s="84">
        <v>0</v>
      </c>
      <c r="W16" s="84">
        <v>0</v>
      </c>
      <c r="X16" s="94">
        <f t="shared" si="8"/>
        <v>13.03</v>
      </c>
      <c r="Y16" s="95">
        <f t="shared" si="9"/>
        <v>70.81</v>
      </c>
      <c r="Z16" s="91">
        <v>8.1999999999999993</v>
      </c>
      <c r="AA16" s="84">
        <v>0</v>
      </c>
      <c r="AB16" s="84">
        <v>0</v>
      </c>
      <c r="AC16" s="84">
        <v>73.78</v>
      </c>
      <c r="AD16" s="96">
        <f t="shared" si="10"/>
        <v>8.1999999999999993</v>
      </c>
      <c r="AE16" s="52">
        <f t="shared" si="11"/>
        <v>73.78</v>
      </c>
      <c r="AF16" s="118">
        <v>0.14151451612903199</v>
      </c>
      <c r="AG16" s="117">
        <v>0.42775094086021498</v>
      </c>
      <c r="AH16" s="54">
        <v>5.9831648081329085</v>
      </c>
      <c r="AI16" s="63">
        <v>6.6508117989147371</v>
      </c>
      <c r="AJ16" s="64">
        <v>88.164946161466162</v>
      </c>
      <c r="AK16" s="61">
        <v>105.01979392698175</v>
      </c>
      <c r="AL16" s="66">
        <v>63.300374514271901</v>
      </c>
      <c r="AM16" s="61">
        <v>125.83164333324331</v>
      </c>
      <c r="AS16" s="121"/>
      <c r="BA16" s="42"/>
      <c r="BB16" s="42"/>
    </row>
    <row r="17" spans="1:54" ht="15.75" x14ac:dyDescent="0.25">
      <c r="A17" s="25">
        <v>9</v>
      </c>
      <c r="B17" s="69">
        <v>117.03</v>
      </c>
      <c r="C17" s="51">
        <f t="shared" si="0"/>
        <v>39.421438556000098</v>
      </c>
      <c r="D17" s="52">
        <f t="shared" si="1"/>
        <v>70.544382458036381</v>
      </c>
      <c r="E17" s="59">
        <f t="shared" si="2"/>
        <v>7.064178985963494</v>
      </c>
      <c r="F17" s="68">
        <v>116.76</v>
      </c>
      <c r="G17" s="52">
        <f t="shared" si="3"/>
        <v>79.271105287998054</v>
      </c>
      <c r="H17" s="52">
        <f t="shared" si="4"/>
        <v>58.13681779802689</v>
      </c>
      <c r="I17" s="53">
        <f t="shared" si="5"/>
        <v>-20.647923086024935</v>
      </c>
      <c r="J17" s="58">
        <v>28.02</v>
      </c>
      <c r="K17" s="81">
        <v>0</v>
      </c>
      <c r="L17" s="67">
        <v>0</v>
      </c>
      <c r="M17" s="67">
        <v>0</v>
      </c>
      <c r="N17" s="67">
        <v>0</v>
      </c>
      <c r="O17" s="67">
        <v>0</v>
      </c>
      <c r="P17" s="72">
        <f t="shared" si="6"/>
        <v>28.02</v>
      </c>
      <c r="Q17" s="82">
        <f t="shared" si="7"/>
        <v>0</v>
      </c>
      <c r="R17" s="91">
        <v>29.18</v>
      </c>
      <c r="S17" s="84">
        <v>0</v>
      </c>
      <c r="T17" s="84">
        <v>0</v>
      </c>
      <c r="U17" s="84">
        <v>57.23</v>
      </c>
      <c r="V17" s="84">
        <v>0</v>
      </c>
      <c r="W17" s="84">
        <v>0</v>
      </c>
      <c r="X17" s="94">
        <f t="shared" si="8"/>
        <v>29.18</v>
      </c>
      <c r="Y17" s="95">
        <f t="shared" si="9"/>
        <v>57.23</v>
      </c>
      <c r="Z17" s="91">
        <v>10.1</v>
      </c>
      <c r="AA17" s="84">
        <v>0</v>
      </c>
      <c r="AB17" s="84">
        <v>0</v>
      </c>
      <c r="AC17" s="84">
        <v>71.87</v>
      </c>
      <c r="AD17" s="96">
        <f t="shared" si="10"/>
        <v>10.1</v>
      </c>
      <c r="AE17" s="52">
        <f t="shared" si="11"/>
        <v>71.87</v>
      </c>
      <c r="AF17" s="118">
        <v>0.39188413978494613</v>
      </c>
      <c r="AG17" s="117">
        <v>0.17738131720430111</v>
      </c>
      <c r="AH17" s="54">
        <v>6.980192774190118</v>
      </c>
      <c r="AI17" s="63">
        <v>6.8867976687591925</v>
      </c>
      <c r="AJ17" s="64">
        <v>89.371105287998049</v>
      </c>
      <c r="AK17" s="61">
        <v>111.2914385560001</v>
      </c>
      <c r="AL17" s="66">
        <v>87.316817798026889</v>
      </c>
      <c r="AM17" s="61">
        <v>127.77438245803638</v>
      </c>
      <c r="AS17" s="121"/>
      <c r="BA17" s="42"/>
      <c r="BB17" s="42"/>
    </row>
    <row r="18" spans="1:54" ht="15.75" x14ac:dyDescent="0.25">
      <c r="A18" s="25">
        <v>10</v>
      </c>
      <c r="B18" s="69">
        <v>124.81</v>
      </c>
      <c r="C18" s="51">
        <f t="shared" si="0"/>
        <v>41.849812746455015</v>
      </c>
      <c r="D18" s="52">
        <f t="shared" si="1"/>
        <v>75.719051382721176</v>
      </c>
      <c r="E18" s="59">
        <f t="shared" si="2"/>
        <v>7.2411358708237969</v>
      </c>
      <c r="F18" s="68">
        <v>99.98</v>
      </c>
      <c r="G18" s="52">
        <f t="shared" si="3"/>
        <v>71.070672132584022</v>
      </c>
      <c r="H18" s="52">
        <f t="shared" si="4"/>
        <v>51.256598220962367</v>
      </c>
      <c r="I18" s="53">
        <f t="shared" si="5"/>
        <v>-22.347270353546399</v>
      </c>
      <c r="J18" s="58">
        <v>29.29</v>
      </c>
      <c r="K18" s="81">
        <v>0</v>
      </c>
      <c r="L18" s="67">
        <v>0</v>
      </c>
      <c r="M18" s="67">
        <v>0</v>
      </c>
      <c r="N18" s="67">
        <v>0</v>
      </c>
      <c r="O18" s="67">
        <v>0</v>
      </c>
      <c r="P18" s="72">
        <f t="shared" si="6"/>
        <v>29.29</v>
      </c>
      <c r="Q18" s="82">
        <f t="shared" si="7"/>
        <v>0</v>
      </c>
      <c r="R18" s="91">
        <v>29.79</v>
      </c>
      <c r="S18" s="84">
        <v>0</v>
      </c>
      <c r="T18" s="84">
        <v>0</v>
      </c>
      <c r="U18" s="84">
        <v>56.38</v>
      </c>
      <c r="V18" s="84">
        <v>0</v>
      </c>
      <c r="W18" s="84">
        <v>0</v>
      </c>
      <c r="X18" s="94">
        <f t="shared" si="8"/>
        <v>29.79</v>
      </c>
      <c r="Y18" s="95">
        <f t="shared" si="9"/>
        <v>56.38</v>
      </c>
      <c r="Z18" s="91">
        <v>13.7</v>
      </c>
      <c r="AA18" s="84">
        <v>0</v>
      </c>
      <c r="AB18" s="84">
        <v>0</v>
      </c>
      <c r="AC18" s="84">
        <v>71.260000000000005</v>
      </c>
      <c r="AD18" s="96">
        <f t="shared" si="10"/>
        <v>13.7</v>
      </c>
      <c r="AE18" s="52">
        <f t="shared" si="11"/>
        <v>71.260000000000005</v>
      </c>
      <c r="AF18" s="118">
        <v>0.39188413978494613</v>
      </c>
      <c r="AG18" s="117">
        <v>0.17738131720430111</v>
      </c>
      <c r="AH18" s="54">
        <v>6.5508455066686535</v>
      </c>
      <c r="AI18" s="63">
        <v>7.0637545536194954</v>
      </c>
      <c r="AJ18" s="64">
        <v>84.770672132584025</v>
      </c>
      <c r="AK18" s="61">
        <v>113.10981274645502</v>
      </c>
      <c r="AL18" s="66">
        <v>81.046598220962366</v>
      </c>
      <c r="AM18" s="61">
        <v>132.09905138272117</v>
      </c>
      <c r="AS18" s="121"/>
      <c r="BA18" s="42"/>
      <c r="BB18" s="42"/>
    </row>
    <row r="19" spans="1:54" ht="15.75" x14ac:dyDescent="0.25">
      <c r="A19" s="25">
        <v>11</v>
      </c>
      <c r="B19" s="69">
        <v>90.69</v>
      </c>
      <c r="C19" s="51">
        <f t="shared" si="0"/>
        <v>36.744757087280632</v>
      </c>
      <c r="D19" s="52">
        <f t="shared" si="1"/>
        <v>75.579312120781509</v>
      </c>
      <c r="E19" s="59">
        <f t="shared" si="2"/>
        <v>-21.634069208062165</v>
      </c>
      <c r="F19" s="68">
        <v>0</v>
      </c>
      <c r="G19" s="52">
        <f t="shared" si="3"/>
        <v>0</v>
      </c>
      <c r="H19" s="52">
        <f t="shared" si="4"/>
        <v>0</v>
      </c>
      <c r="I19" s="53">
        <f t="shared" si="5"/>
        <v>0</v>
      </c>
      <c r="J19" s="58">
        <v>0</v>
      </c>
      <c r="K19" s="81">
        <v>29.29</v>
      </c>
      <c r="L19" s="67">
        <v>0</v>
      </c>
      <c r="M19" s="67">
        <v>0</v>
      </c>
      <c r="N19" s="67">
        <v>0</v>
      </c>
      <c r="O19" s="67">
        <v>0</v>
      </c>
      <c r="P19" s="72">
        <f t="shared" si="6"/>
        <v>0</v>
      </c>
      <c r="Q19" s="82">
        <f t="shared" si="7"/>
        <v>29.29</v>
      </c>
      <c r="R19" s="91">
        <v>0</v>
      </c>
      <c r="S19" s="84">
        <v>5.52</v>
      </c>
      <c r="T19" s="84">
        <v>0</v>
      </c>
      <c r="U19" s="84">
        <v>57.07</v>
      </c>
      <c r="V19" s="84">
        <v>0</v>
      </c>
      <c r="W19" s="84">
        <v>0</v>
      </c>
      <c r="X19" s="94">
        <f t="shared" si="8"/>
        <v>0</v>
      </c>
      <c r="Y19" s="95">
        <f t="shared" si="9"/>
        <v>62.59</v>
      </c>
      <c r="Z19" s="91">
        <v>0</v>
      </c>
      <c r="AA19" s="84">
        <v>0</v>
      </c>
      <c r="AB19" s="84">
        <v>0</v>
      </c>
      <c r="AC19" s="84">
        <v>71.05</v>
      </c>
      <c r="AD19" s="96">
        <f t="shared" si="10"/>
        <v>0</v>
      </c>
      <c r="AE19" s="52">
        <f t="shared" si="11"/>
        <v>71.05</v>
      </c>
      <c r="AF19" s="118">
        <v>0</v>
      </c>
      <c r="AG19" s="117">
        <v>0.56926545698924724</v>
      </c>
      <c r="AH19" s="54">
        <v>0</v>
      </c>
      <c r="AI19" s="63">
        <v>7.0866653349485871</v>
      </c>
      <c r="AJ19" s="64">
        <v>0</v>
      </c>
      <c r="AK19" s="61">
        <v>107.79475708728063</v>
      </c>
      <c r="AL19" s="66">
        <v>0</v>
      </c>
      <c r="AM19" s="61">
        <v>138.16931212078151</v>
      </c>
      <c r="AS19" s="121"/>
      <c r="BA19" s="42"/>
      <c r="BB19" s="42"/>
    </row>
    <row r="20" spans="1:54" ht="15.75" x14ac:dyDescent="0.25">
      <c r="A20" s="25">
        <v>12</v>
      </c>
      <c r="B20" s="69">
        <v>210.95999999999998</v>
      </c>
      <c r="C20" s="51">
        <f t="shared" si="0"/>
        <v>103.62755816668781</v>
      </c>
      <c r="D20" s="52">
        <f t="shared" si="1"/>
        <v>122.61433792449505</v>
      </c>
      <c r="E20" s="59">
        <f t="shared" si="2"/>
        <v>-15.281896091182862</v>
      </c>
      <c r="F20" s="68">
        <v>0</v>
      </c>
      <c r="G20" s="52">
        <f t="shared" si="3"/>
        <v>0</v>
      </c>
      <c r="H20" s="52">
        <f t="shared" si="4"/>
        <v>0</v>
      </c>
      <c r="I20" s="53">
        <f t="shared" si="5"/>
        <v>0</v>
      </c>
      <c r="J20" s="58">
        <v>0</v>
      </c>
      <c r="K20" s="81">
        <v>27.19</v>
      </c>
      <c r="L20" s="67">
        <v>0</v>
      </c>
      <c r="M20" s="67">
        <v>0</v>
      </c>
      <c r="N20" s="67">
        <v>0</v>
      </c>
      <c r="O20" s="67">
        <v>0</v>
      </c>
      <c r="P20" s="72">
        <f t="shared" si="6"/>
        <v>0</v>
      </c>
      <c r="Q20" s="82">
        <f t="shared" si="7"/>
        <v>27.19</v>
      </c>
      <c r="R20" s="91">
        <v>0</v>
      </c>
      <c r="S20" s="84">
        <v>19.309999999999999</v>
      </c>
      <c r="T20" s="84">
        <v>0</v>
      </c>
      <c r="U20" s="84">
        <v>70.790000000000006</v>
      </c>
      <c r="V20" s="84">
        <v>0</v>
      </c>
      <c r="W20" s="84">
        <v>0</v>
      </c>
      <c r="X20" s="94">
        <f t="shared" si="8"/>
        <v>0</v>
      </c>
      <c r="Y20" s="95">
        <f t="shared" si="9"/>
        <v>90.100000000000009</v>
      </c>
      <c r="Z20" s="91">
        <v>0</v>
      </c>
      <c r="AA20" s="84">
        <v>5.4</v>
      </c>
      <c r="AB20" s="84">
        <v>0</v>
      </c>
      <c r="AC20" s="84">
        <v>71.849999999999994</v>
      </c>
      <c r="AD20" s="96">
        <f t="shared" si="10"/>
        <v>0</v>
      </c>
      <c r="AE20" s="52">
        <f t="shared" si="11"/>
        <v>77.25</v>
      </c>
      <c r="AF20" s="118">
        <v>0</v>
      </c>
      <c r="AG20" s="117">
        <v>0.56926545698924724</v>
      </c>
      <c r="AH20" s="54">
        <v>0</v>
      </c>
      <c r="AI20" s="63">
        <v>11.338838451827892</v>
      </c>
      <c r="AJ20" s="64">
        <v>0</v>
      </c>
      <c r="AK20" s="61">
        <v>180.87755816668781</v>
      </c>
      <c r="AL20" s="66">
        <v>0</v>
      </c>
      <c r="AM20" s="61">
        <v>212.71433792449506</v>
      </c>
      <c r="AS20" s="121"/>
      <c r="BA20" s="42"/>
      <c r="BB20" s="42"/>
    </row>
    <row r="21" spans="1:54" ht="15.75" x14ac:dyDescent="0.25">
      <c r="A21" s="25">
        <v>13</v>
      </c>
      <c r="B21" s="69">
        <v>196.21</v>
      </c>
      <c r="C21" s="51">
        <f t="shared" si="0"/>
        <v>92.321573836832926</v>
      </c>
      <c r="D21" s="52">
        <f t="shared" si="1"/>
        <v>119.86905780486073</v>
      </c>
      <c r="E21" s="59">
        <f t="shared" si="2"/>
        <v>-15.980631641693659</v>
      </c>
      <c r="F21" s="68">
        <v>0</v>
      </c>
      <c r="G21" s="52">
        <f t="shared" si="3"/>
        <v>0</v>
      </c>
      <c r="H21" s="52">
        <f t="shared" si="4"/>
        <v>0</v>
      </c>
      <c r="I21" s="53">
        <f t="shared" si="5"/>
        <v>0</v>
      </c>
      <c r="J21" s="58">
        <v>0</v>
      </c>
      <c r="K21" s="81">
        <v>28.12</v>
      </c>
      <c r="L21" s="67">
        <v>0</v>
      </c>
      <c r="M21" s="67">
        <v>0</v>
      </c>
      <c r="N21" s="67">
        <v>0</v>
      </c>
      <c r="O21" s="67">
        <v>0</v>
      </c>
      <c r="P21" s="72">
        <f t="shared" si="6"/>
        <v>0</v>
      </c>
      <c r="Q21" s="82">
        <f t="shared" si="7"/>
        <v>28.12</v>
      </c>
      <c r="R21" s="91">
        <v>0</v>
      </c>
      <c r="S21" s="84">
        <v>31</v>
      </c>
      <c r="T21" s="84">
        <v>0</v>
      </c>
      <c r="U21" s="84">
        <v>68.510000000000005</v>
      </c>
      <c r="V21" s="84">
        <v>0</v>
      </c>
      <c r="W21" s="84">
        <v>0</v>
      </c>
      <c r="X21" s="94">
        <f t="shared" si="8"/>
        <v>0</v>
      </c>
      <c r="Y21" s="95">
        <f t="shared" si="9"/>
        <v>99.51</v>
      </c>
      <c r="Z21" s="91">
        <v>0</v>
      </c>
      <c r="AA21" s="84">
        <v>18.100000000000001</v>
      </c>
      <c r="AB21" s="84">
        <v>0</v>
      </c>
      <c r="AC21" s="84">
        <v>71.819999999999993</v>
      </c>
      <c r="AD21" s="96">
        <f t="shared" si="10"/>
        <v>0</v>
      </c>
      <c r="AE21" s="52">
        <f t="shared" si="11"/>
        <v>89.919999999999987</v>
      </c>
      <c r="AF21" s="118">
        <v>0</v>
      </c>
      <c r="AG21" s="117">
        <v>0.56926545698924724</v>
      </c>
      <c r="AH21" s="54">
        <v>0</v>
      </c>
      <c r="AI21" s="63">
        <v>11.570102901317094</v>
      </c>
      <c r="AJ21" s="64">
        <v>0</v>
      </c>
      <c r="AK21" s="61">
        <v>182.24157383683291</v>
      </c>
      <c r="AL21" s="66">
        <v>0</v>
      </c>
      <c r="AM21" s="61">
        <v>219.37905780486074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221.12</v>
      </c>
      <c r="C22" s="51">
        <f t="shared" si="0"/>
        <v>95.418828469626106</v>
      </c>
      <c r="D22" s="52">
        <f t="shared" si="1"/>
        <v>142.68931003207052</v>
      </c>
      <c r="E22" s="59">
        <f t="shared" si="2"/>
        <v>-16.988138501696614</v>
      </c>
      <c r="F22" s="68">
        <v>0</v>
      </c>
      <c r="G22" s="52">
        <f t="shared" si="3"/>
        <v>0</v>
      </c>
      <c r="H22" s="52">
        <f t="shared" si="4"/>
        <v>0</v>
      </c>
      <c r="I22" s="53">
        <f t="shared" si="5"/>
        <v>0</v>
      </c>
      <c r="J22" s="58">
        <v>0</v>
      </c>
      <c r="K22" s="81">
        <v>29.55</v>
      </c>
      <c r="L22" s="67">
        <v>0</v>
      </c>
      <c r="M22" s="67">
        <v>0</v>
      </c>
      <c r="N22" s="67">
        <v>0</v>
      </c>
      <c r="O22" s="67">
        <v>0</v>
      </c>
      <c r="P22" s="72">
        <f t="shared" si="6"/>
        <v>0</v>
      </c>
      <c r="Q22" s="82">
        <f t="shared" si="7"/>
        <v>29.55</v>
      </c>
      <c r="R22" s="91">
        <v>0</v>
      </c>
      <c r="S22" s="84">
        <v>31.04</v>
      </c>
      <c r="T22" s="84">
        <v>0</v>
      </c>
      <c r="U22" s="84">
        <v>68.540000000000006</v>
      </c>
      <c r="V22" s="84">
        <v>0</v>
      </c>
      <c r="W22" s="84">
        <v>0</v>
      </c>
      <c r="X22" s="94">
        <f t="shared" si="8"/>
        <v>0</v>
      </c>
      <c r="Y22" s="95">
        <f t="shared" si="9"/>
        <v>99.580000000000013</v>
      </c>
      <c r="Z22" s="91">
        <v>0</v>
      </c>
      <c r="AA22" s="84">
        <v>8.3000000000000007</v>
      </c>
      <c r="AB22" s="84">
        <v>0</v>
      </c>
      <c r="AC22" s="84">
        <v>70.3</v>
      </c>
      <c r="AD22" s="96">
        <f t="shared" si="10"/>
        <v>0</v>
      </c>
      <c r="AE22" s="52">
        <f t="shared" si="11"/>
        <v>78.599999999999994</v>
      </c>
      <c r="AF22" s="118">
        <v>0</v>
      </c>
      <c r="AG22" s="117">
        <v>0.56926545698924724</v>
      </c>
      <c r="AH22" s="54">
        <v>0</v>
      </c>
      <c r="AI22" s="63">
        <v>11.992596041314139</v>
      </c>
      <c r="AJ22" s="64">
        <v>0</v>
      </c>
      <c r="AK22" s="61">
        <v>174.0188284696261</v>
      </c>
      <c r="AL22" s="66">
        <v>0</v>
      </c>
      <c r="AM22" s="61">
        <v>242.26931003207054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234.81</v>
      </c>
      <c r="C23" s="51">
        <f t="shared" si="0"/>
        <v>119.65839472743522</v>
      </c>
      <c r="D23" s="52">
        <f t="shared" si="1"/>
        <v>133.47099754173382</v>
      </c>
      <c r="E23" s="59">
        <f t="shared" si="2"/>
        <v>-18.319392269169057</v>
      </c>
      <c r="F23" s="68">
        <v>0</v>
      </c>
      <c r="G23" s="52">
        <f t="shared" si="3"/>
        <v>0</v>
      </c>
      <c r="H23" s="52">
        <f t="shared" si="4"/>
        <v>0</v>
      </c>
      <c r="I23" s="53">
        <f t="shared" si="5"/>
        <v>0</v>
      </c>
      <c r="J23" s="58">
        <v>0</v>
      </c>
      <c r="K23" s="81">
        <v>31.11</v>
      </c>
      <c r="L23" s="67">
        <v>0</v>
      </c>
      <c r="M23" s="67">
        <v>0</v>
      </c>
      <c r="N23" s="67">
        <v>0</v>
      </c>
      <c r="O23" s="67">
        <v>0</v>
      </c>
      <c r="P23" s="72">
        <f t="shared" si="6"/>
        <v>0</v>
      </c>
      <c r="Q23" s="82">
        <f t="shared" si="7"/>
        <v>31.11</v>
      </c>
      <c r="R23" s="91">
        <v>0</v>
      </c>
      <c r="S23" s="84">
        <v>26.8</v>
      </c>
      <c r="T23" s="84">
        <v>0</v>
      </c>
      <c r="U23" s="84">
        <v>68.55</v>
      </c>
      <c r="V23" s="84">
        <v>0</v>
      </c>
      <c r="W23" s="84">
        <v>0</v>
      </c>
      <c r="X23" s="94">
        <f t="shared" si="8"/>
        <v>0</v>
      </c>
      <c r="Y23" s="95">
        <f t="shared" si="9"/>
        <v>95.35</v>
      </c>
      <c r="Z23" s="91">
        <v>0</v>
      </c>
      <c r="AA23" s="84">
        <v>3.2</v>
      </c>
      <c r="AB23" s="84">
        <v>0</v>
      </c>
      <c r="AC23" s="84">
        <v>72.55</v>
      </c>
      <c r="AD23" s="96">
        <f t="shared" si="10"/>
        <v>0</v>
      </c>
      <c r="AE23" s="52">
        <f t="shared" si="11"/>
        <v>75.75</v>
      </c>
      <c r="AF23" s="118">
        <v>0</v>
      </c>
      <c r="AG23" s="117">
        <v>0.56926545698924724</v>
      </c>
      <c r="AH23" s="54">
        <v>0</v>
      </c>
      <c r="AI23" s="63">
        <v>12.221342273841694</v>
      </c>
      <c r="AJ23" s="64">
        <v>0</v>
      </c>
      <c r="AK23" s="61">
        <v>195.40839472743522</v>
      </c>
      <c r="AL23" s="66">
        <v>0</v>
      </c>
      <c r="AM23" s="61">
        <v>228.82099754173382</v>
      </c>
      <c r="AS23" s="121"/>
      <c r="BA23" s="42"/>
      <c r="BB23" s="42"/>
    </row>
    <row r="24" spans="1:54" ht="15.75" x14ac:dyDescent="0.25">
      <c r="A24" s="25">
        <v>16</v>
      </c>
      <c r="B24" s="69">
        <v>228.82</v>
      </c>
      <c r="C24" s="51">
        <f t="shared" si="0"/>
        <v>113.80179920572658</v>
      </c>
      <c r="D24" s="52">
        <f t="shared" si="1"/>
        <v>102.83347541318335</v>
      </c>
      <c r="E24" s="59">
        <f t="shared" si="2"/>
        <v>12.184725381090061</v>
      </c>
      <c r="F24" s="68">
        <v>0</v>
      </c>
      <c r="G24" s="52">
        <f t="shared" si="3"/>
        <v>0</v>
      </c>
      <c r="H24" s="52">
        <f t="shared" si="4"/>
        <v>0</v>
      </c>
      <c r="I24" s="53">
        <f t="shared" si="5"/>
        <v>0</v>
      </c>
      <c r="J24" s="58">
        <v>0</v>
      </c>
      <c r="K24" s="81">
        <v>0</v>
      </c>
      <c r="L24" s="67">
        <v>0</v>
      </c>
      <c r="M24" s="67">
        <v>0</v>
      </c>
      <c r="N24" s="67">
        <v>0</v>
      </c>
      <c r="O24" s="67">
        <v>0</v>
      </c>
      <c r="P24" s="72">
        <f t="shared" si="6"/>
        <v>0</v>
      </c>
      <c r="Q24" s="82">
        <f t="shared" si="7"/>
        <v>0</v>
      </c>
      <c r="R24" s="91">
        <v>0</v>
      </c>
      <c r="S24" s="84">
        <v>33.6</v>
      </c>
      <c r="T24" s="84">
        <v>0</v>
      </c>
      <c r="U24" s="84">
        <v>68.28</v>
      </c>
      <c r="V24" s="84">
        <v>0</v>
      </c>
      <c r="W24" s="84">
        <v>0</v>
      </c>
      <c r="X24" s="94">
        <f t="shared" si="8"/>
        <v>0</v>
      </c>
      <c r="Y24" s="95">
        <f t="shared" si="9"/>
        <v>101.88</v>
      </c>
      <c r="Z24" s="91">
        <v>0</v>
      </c>
      <c r="AA24" s="84">
        <v>1.4</v>
      </c>
      <c r="AB24" s="84">
        <v>0</v>
      </c>
      <c r="AC24" s="84">
        <v>83.28</v>
      </c>
      <c r="AD24" s="96">
        <f t="shared" si="10"/>
        <v>0</v>
      </c>
      <c r="AE24" s="52">
        <f t="shared" si="11"/>
        <v>84.68</v>
      </c>
      <c r="AF24" s="118">
        <v>0</v>
      </c>
      <c r="AG24" s="117">
        <v>0.56926545698924724</v>
      </c>
      <c r="AH24" s="54">
        <v>0</v>
      </c>
      <c r="AI24" s="63">
        <v>11.615459924100813</v>
      </c>
      <c r="AJ24" s="64">
        <v>0</v>
      </c>
      <c r="AK24" s="61">
        <v>198.48179920572659</v>
      </c>
      <c r="AL24" s="66">
        <v>0</v>
      </c>
      <c r="AM24" s="61">
        <v>204.71347541318335</v>
      </c>
      <c r="AS24" s="121"/>
      <c r="BA24" s="42"/>
      <c r="BB24" s="42"/>
    </row>
    <row r="25" spans="1:54" ht="15.75" x14ac:dyDescent="0.25">
      <c r="A25" s="25">
        <v>17</v>
      </c>
      <c r="B25" s="69">
        <v>230.98</v>
      </c>
      <c r="C25" s="51">
        <f t="shared" si="0"/>
        <v>87.387076779349997</v>
      </c>
      <c r="D25" s="52">
        <f t="shared" si="1"/>
        <v>131.36312077544784</v>
      </c>
      <c r="E25" s="59">
        <f t="shared" si="2"/>
        <v>12.229802445202125</v>
      </c>
      <c r="F25" s="68">
        <v>0</v>
      </c>
      <c r="G25" s="52">
        <f t="shared" si="3"/>
        <v>0</v>
      </c>
      <c r="H25" s="52">
        <f t="shared" si="4"/>
        <v>0</v>
      </c>
      <c r="I25" s="53">
        <f t="shared" si="5"/>
        <v>0</v>
      </c>
      <c r="J25" s="58">
        <v>0</v>
      </c>
      <c r="K25" s="81">
        <v>0</v>
      </c>
      <c r="L25" s="67">
        <v>0</v>
      </c>
      <c r="M25" s="67">
        <v>0</v>
      </c>
      <c r="N25" s="67">
        <v>0</v>
      </c>
      <c r="O25" s="67">
        <v>0</v>
      </c>
      <c r="P25" s="72">
        <f t="shared" si="6"/>
        <v>0</v>
      </c>
      <c r="Q25" s="82">
        <f t="shared" si="7"/>
        <v>0</v>
      </c>
      <c r="R25" s="91">
        <v>0</v>
      </c>
      <c r="S25" s="84">
        <v>16.899999999999999</v>
      </c>
      <c r="T25" s="84">
        <v>0</v>
      </c>
      <c r="U25" s="84">
        <v>84.3</v>
      </c>
      <c r="V25" s="84">
        <v>0</v>
      </c>
      <c r="W25" s="84">
        <v>0</v>
      </c>
      <c r="X25" s="94">
        <f t="shared" si="8"/>
        <v>0</v>
      </c>
      <c r="Y25" s="95">
        <f t="shared" si="9"/>
        <v>101.19999999999999</v>
      </c>
      <c r="Z25" s="91">
        <v>0</v>
      </c>
      <c r="AA25" s="84">
        <v>2.4</v>
      </c>
      <c r="AB25" s="84">
        <v>0</v>
      </c>
      <c r="AC25" s="84">
        <v>82.41</v>
      </c>
      <c r="AD25" s="96">
        <f t="shared" si="10"/>
        <v>0</v>
      </c>
      <c r="AE25" s="52">
        <f t="shared" si="11"/>
        <v>84.81</v>
      </c>
      <c r="AF25" s="118">
        <v>0</v>
      </c>
      <c r="AG25" s="117">
        <v>0.56926545698924724</v>
      </c>
      <c r="AH25" s="54">
        <v>0</v>
      </c>
      <c r="AI25" s="63">
        <v>11.660536988212877</v>
      </c>
      <c r="AJ25" s="64">
        <v>0</v>
      </c>
      <c r="AK25" s="61">
        <v>172.19707677935</v>
      </c>
      <c r="AL25" s="66">
        <v>0</v>
      </c>
      <c r="AM25" s="61">
        <v>232.56312077544783</v>
      </c>
      <c r="AS25" s="121"/>
      <c r="BA25" s="42"/>
      <c r="BB25" s="42"/>
    </row>
    <row r="26" spans="1:54" ht="15.75" x14ac:dyDescent="0.25">
      <c r="A26" s="25">
        <v>18</v>
      </c>
      <c r="B26" s="69">
        <v>172.6</v>
      </c>
      <c r="C26" s="51">
        <f t="shared" si="0"/>
        <v>58.985087963198652</v>
      </c>
      <c r="D26" s="52">
        <f t="shared" si="1"/>
        <v>103.71333246242389</v>
      </c>
      <c r="E26" s="59">
        <f t="shared" si="2"/>
        <v>9.9015795743774504</v>
      </c>
      <c r="F26" s="68">
        <v>49.02</v>
      </c>
      <c r="G26" s="52">
        <f t="shared" si="3"/>
        <v>26.877198348177529</v>
      </c>
      <c r="H26" s="52">
        <f t="shared" si="4"/>
        <v>20.143510539319347</v>
      </c>
      <c r="I26" s="53">
        <f t="shared" si="5"/>
        <v>1.9992911125031263</v>
      </c>
      <c r="J26" s="58">
        <v>0</v>
      </c>
      <c r="K26" s="81">
        <v>0</v>
      </c>
      <c r="L26" s="67">
        <v>0</v>
      </c>
      <c r="M26" s="67">
        <v>0</v>
      </c>
      <c r="N26" s="67">
        <v>0</v>
      </c>
      <c r="O26" s="67">
        <v>0</v>
      </c>
      <c r="P26" s="72">
        <f t="shared" si="6"/>
        <v>0</v>
      </c>
      <c r="Q26" s="82">
        <f t="shared" si="7"/>
        <v>0</v>
      </c>
      <c r="R26" s="91">
        <v>0</v>
      </c>
      <c r="S26" s="84">
        <v>0</v>
      </c>
      <c r="T26" s="84">
        <v>0</v>
      </c>
      <c r="U26" s="84">
        <v>84.16</v>
      </c>
      <c r="V26" s="84">
        <v>0</v>
      </c>
      <c r="W26" s="84">
        <v>0</v>
      </c>
      <c r="X26" s="94">
        <f t="shared" si="8"/>
        <v>0</v>
      </c>
      <c r="Y26" s="95">
        <f t="shared" si="9"/>
        <v>84.16</v>
      </c>
      <c r="Z26" s="91">
        <v>0</v>
      </c>
      <c r="AA26" s="84">
        <v>0</v>
      </c>
      <c r="AB26" s="84">
        <v>0</v>
      </c>
      <c r="AC26" s="84">
        <v>82</v>
      </c>
      <c r="AD26" s="96">
        <f t="shared" si="10"/>
        <v>0</v>
      </c>
      <c r="AE26" s="52">
        <f t="shared" si="11"/>
        <v>82</v>
      </c>
      <c r="AF26" s="118">
        <v>0.14151451612903199</v>
      </c>
      <c r="AG26" s="117">
        <v>0.42775094086021498</v>
      </c>
      <c r="AH26" s="54">
        <v>1.8577765963740944</v>
      </c>
      <c r="AI26" s="63">
        <v>9.4738286335172361</v>
      </c>
      <c r="AJ26" s="64">
        <v>26.877198348177529</v>
      </c>
      <c r="AK26" s="61">
        <v>140.98508796319865</v>
      </c>
      <c r="AL26" s="128">
        <v>20.143510539319347</v>
      </c>
      <c r="AM26" s="61">
        <v>187.87333246242389</v>
      </c>
      <c r="AS26" s="121"/>
      <c r="BA26" s="42"/>
      <c r="BB26" s="42"/>
    </row>
    <row r="27" spans="1:54" ht="15.75" x14ac:dyDescent="0.25">
      <c r="A27" s="25">
        <v>19</v>
      </c>
      <c r="B27" s="69">
        <v>127.32</v>
      </c>
      <c r="C27" s="51">
        <f t="shared" si="0"/>
        <v>42.553102740811141</v>
      </c>
      <c r="D27" s="52">
        <f t="shared" si="1"/>
        <v>75.855616315484539</v>
      </c>
      <c r="E27" s="59">
        <f t="shared" si="2"/>
        <v>8.9112809437042984</v>
      </c>
      <c r="F27" s="68">
        <v>147.44999999999999</v>
      </c>
      <c r="G27" s="52">
        <f t="shared" si="3"/>
        <v>90.706337552027421</v>
      </c>
      <c r="H27" s="52">
        <f t="shared" si="4"/>
        <v>51.004294701060573</v>
      </c>
      <c r="I27" s="53">
        <f t="shared" si="5"/>
        <v>5.739367746911995</v>
      </c>
      <c r="J27" s="58">
        <v>0</v>
      </c>
      <c r="K27" s="81">
        <v>0</v>
      </c>
      <c r="L27" s="67">
        <v>0</v>
      </c>
      <c r="M27" s="67">
        <v>0</v>
      </c>
      <c r="N27" s="67">
        <v>0</v>
      </c>
      <c r="O27" s="67">
        <v>0</v>
      </c>
      <c r="P27" s="72">
        <f t="shared" si="6"/>
        <v>0</v>
      </c>
      <c r="Q27" s="82">
        <f t="shared" si="7"/>
        <v>0</v>
      </c>
      <c r="R27" s="91">
        <v>0</v>
      </c>
      <c r="S27" s="84">
        <v>0</v>
      </c>
      <c r="T27" s="84">
        <v>0</v>
      </c>
      <c r="U27" s="84">
        <v>84.23</v>
      </c>
      <c r="V27" s="84">
        <v>0</v>
      </c>
      <c r="W27" s="84">
        <v>0</v>
      </c>
      <c r="X27" s="94">
        <f t="shared" si="8"/>
        <v>0</v>
      </c>
      <c r="Y27" s="95">
        <f t="shared" si="9"/>
        <v>84.23</v>
      </c>
      <c r="Z27" s="91">
        <v>0</v>
      </c>
      <c r="AA27" s="84">
        <v>0</v>
      </c>
      <c r="AB27" s="84">
        <v>0</v>
      </c>
      <c r="AC27" s="84">
        <v>91.84</v>
      </c>
      <c r="AD27" s="96">
        <f t="shared" si="10"/>
        <v>0</v>
      </c>
      <c r="AE27" s="52">
        <f t="shared" si="11"/>
        <v>91.84</v>
      </c>
      <c r="AF27" s="118">
        <v>0.14151451612903199</v>
      </c>
      <c r="AG27" s="117">
        <v>0.42775094086021498</v>
      </c>
      <c r="AH27" s="54">
        <v>5.5978532307829632</v>
      </c>
      <c r="AI27" s="63">
        <v>8.4835300028440841</v>
      </c>
      <c r="AJ27" s="64">
        <v>90.706337552027421</v>
      </c>
      <c r="AK27" s="61">
        <v>134.39310274081114</v>
      </c>
      <c r="AL27" s="128">
        <v>51.004294701060573</v>
      </c>
      <c r="AM27" s="61">
        <v>160.08561631548454</v>
      </c>
      <c r="AS27" s="121"/>
      <c r="BA27" s="42"/>
      <c r="BB27" s="42"/>
    </row>
    <row r="28" spans="1:54" ht="15.75" x14ac:dyDescent="0.25">
      <c r="A28" s="25">
        <v>20</v>
      </c>
      <c r="B28" s="69">
        <v>113.53999999999999</v>
      </c>
      <c r="C28" s="51">
        <f t="shared" si="0"/>
        <v>28.551164328829117</v>
      </c>
      <c r="D28" s="52">
        <f t="shared" si="1"/>
        <v>76.478765582669723</v>
      </c>
      <c r="E28" s="59">
        <f t="shared" si="2"/>
        <v>8.510070088501152</v>
      </c>
      <c r="F28" s="68">
        <v>165.46</v>
      </c>
      <c r="G28" s="52">
        <f t="shared" si="3"/>
        <v>106.50796984733935</v>
      </c>
      <c r="H28" s="52">
        <f t="shared" si="4"/>
        <v>52.528296653344427</v>
      </c>
      <c r="I28" s="53">
        <f t="shared" si="5"/>
        <v>6.4237334993162278</v>
      </c>
      <c r="J28" s="58">
        <v>0</v>
      </c>
      <c r="K28" s="81">
        <v>0</v>
      </c>
      <c r="L28" s="67">
        <v>0</v>
      </c>
      <c r="M28" s="67">
        <v>0</v>
      </c>
      <c r="N28" s="67">
        <v>0</v>
      </c>
      <c r="O28" s="67">
        <v>0</v>
      </c>
      <c r="P28" s="72">
        <f t="shared" si="6"/>
        <v>0</v>
      </c>
      <c r="Q28" s="82">
        <f t="shared" si="7"/>
        <v>0</v>
      </c>
      <c r="R28" s="91">
        <v>0</v>
      </c>
      <c r="S28" s="84">
        <v>0</v>
      </c>
      <c r="T28" s="84">
        <v>0</v>
      </c>
      <c r="U28" s="84">
        <v>84.44</v>
      </c>
      <c r="V28" s="84">
        <v>0</v>
      </c>
      <c r="W28" s="84">
        <v>0</v>
      </c>
      <c r="X28" s="94">
        <f t="shared" si="8"/>
        <v>0</v>
      </c>
      <c r="Y28" s="95">
        <f t="shared" si="9"/>
        <v>84.44</v>
      </c>
      <c r="Z28" s="91">
        <v>0</v>
      </c>
      <c r="AA28" s="84">
        <v>0</v>
      </c>
      <c r="AB28" s="84">
        <v>0</v>
      </c>
      <c r="AC28" s="84">
        <v>91.08</v>
      </c>
      <c r="AD28" s="96">
        <f t="shared" si="10"/>
        <v>0</v>
      </c>
      <c r="AE28" s="52">
        <f t="shared" si="11"/>
        <v>91.08</v>
      </c>
      <c r="AF28" s="118">
        <v>0.14151451612903199</v>
      </c>
      <c r="AG28" s="117">
        <v>0.42775094086021498</v>
      </c>
      <c r="AH28" s="54">
        <v>6.282218983187196</v>
      </c>
      <c r="AI28" s="63">
        <v>8.0823191476409377</v>
      </c>
      <c r="AJ28" s="64">
        <v>106.50796984733935</v>
      </c>
      <c r="AK28" s="61">
        <v>119.63116432882912</v>
      </c>
      <c r="AL28" s="128">
        <v>52.528296653344427</v>
      </c>
      <c r="AM28" s="61">
        <v>160.91876558266972</v>
      </c>
      <c r="AS28" s="121"/>
      <c r="BA28" s="42"/>
      <c r="BB28" s="42"/>
    </row>
    <row r="29" spans="1:54" ht="15.75" x14ac:dyDescent="0.25">
      <c r="A29" s="25">
        <v>21</v>
      </c>
      <c r="B29" s="69">
        <v>102.27</v>
      </c>
      <c r="C29" s="51">
        <f t="shared" si="0"/>
        <v>24.002940603914752</v>
      </c>
      <c r="D29" s="52">
        <f t="shared" si="1"/>
        <v>98.122006780737237</v>
      </c>
      <c r="E29" s="59">
        <f t="shared" si="2"/>
        <v>-19.854947384651993</v>
      </c>
      <c r="F29" s="68">
        <v>187.34</v>
      </c>
      <c r="G29" s="52">
        <f t="shared" si="3"/>
        <v>104.28848246382509</v>
      </c>
      <c r="H29" s="52">
        <f t="shared" si="4"/>
        <v>75.796357657596147</v>
      </c>
      <c r="I29" s="53">
        <f t="shared" si="5"/>
        <v>7.2551598785787661</v>
      </c>
      <c r="J29" s="58">
        <v>0</v>
      </c>
      <c r="K29" s="81">
        <v>28.08</v>
      </c>
      <c r="L29" s="67">
        <v>0</v>
      </c>
      <c r="M29" s="67">
        <v>0</v>
      </c>
      <c r="N29" s="67">
        <v>0</v>
      </c>
      <c r="O29" s="67">
        <v>0</v>
      </c>
      <c r="P29" s="72">
        <f t="shared" si="6"/>
        <v>0</v>
      </c>
      <c r="Q29" s="82">
        <f t="shared" si="7"/>
        <v>28.08</v>
      </c>
      <c r="R29" s="91">
        <v>0</v>
      </c>
      <c r="S29" s="84">
        <v>0</v>
      </c>
      <c r="T29" s="84">
        <v>0</v>
      </c>
      <c r="U29" s="84">
        <v>56.8</v>
      </c>
      <c r="V29" s="84">
        <v>0</v>
      </c>
      <c r="W29" s="84">
        <v>0</v>
      </c>
      <c r="X29" s="94">
        <f t="shared" si="8"/>
        <v>0</v>
      </c>
      <c r="Y29" s="95">
        <f t="shared" si="9"/>
        <v>56.8</v>
      </c>
      <c r="Z29" s="91">
        <v>0</v>
      </c>
      <c r="AA29" s="84">
        <v>0</v>
      </c>
      <c r="AB29" s="84">
        <v>0</v>
      </c>
      <c r="AC29" s="84">
        <v>91.73</v>
      </c>
      <c r="AD29" s="96">
        <f t="shared" si="10"/>
        <v>0</v>
      </c>
      <c r="AE29" s="52">
        <f t="shared" si="11"/>
        <v>91.73</v>
      </c>
      <c r="AF29" s="118">
        <v>0.14151451612903199</v>
      </c>
      <c r="AG29" s="117">
        <v>0.42775094086021498</v>
      </c>
      <c r="AH29" s="54">
        <v>7.1136453624497342</v>
      </c>
      <c r="AI29" s="63">
        <v>7.7973016744877901</v>
      </c>
      <c r="AJ29" s="64">
        <v>104.28848246382509</v>
      </c>
      <c r="AK29" s="61">
        <v>115.73294060391476</v>
      </c>
      <c r="AL29" s="128">
        <v>75.796357657596147</v>
      </c>
      <c r="AM29" s="61">
        <v>154.92200678073723</v>
      </c>
      <c r="AS29" s="121"/>
      <c r="BA29" s="42"/>
      <c r="BB29" s="42"/>
    </row>
    <row r="30" spans="1:54" ht="15.75" x14ac:dyDescent="0.25">
      <c r="A30" s="25">
        <v>22</v>
      </c>
      <c r="B30" s="69">
        <v>78.7</v>
      </c>
      <c r="C30" s="51">
        <f t="shared" si="0"/>
        <v>20.26560215423217</v>
      </c>
      <c r="D30" s="52">
        <f t="shared" si="1"/>
        <v>80.574565646620826</v>
      </c>
      <c r="E30" s="59">
        <f t="shared" si="2"/>
        <v>-22.140167800852975</v>
      </c>
      <c r="F30" s="68">
        <v>198.11</v>
      </c>
      <c r="G30" s="52">
        <f t="shared" si="3"/>
        <v>101.64916578696376</v>
      </c>
      <c r="H30" s="52">
        <f t="shared" si="4"/>
        <v>88.796419933249894</v>
      </c>
      <c r="I30" s="53">
        <f t="shared" si="5"/>
        <v>7.6644142797863566</v>
      </c>
      <c r="J30" s="58">
        <v>0</v>
      </c>
      <c r="K30" s="81">
        <v>29.7</v>
      </c>
      <c r="L30" s="67">
        <v>0</v>
      </c>
      <c r="M30" s="67">
        <v>0</v>
      </c>
      <c r="N30" s="67">
        <v>0</v>
      </c>
      <c r="O30" s="67">
        <v>0</v>
      </c>
      <c r="P30" s="72">
        <f t="shared" si="6"/>
        <v>0</v>
      </c>
      <c r="Q30" s="82">
        <f t="shared" si="7"/>
        <v>29.7</v>
      </c>
      <c r="R30" s="91">
        <v>0</v>
      </c>
      <c r="S30" s="84">
        <v>0</v>
      </c>
      <c r="T30" s="84">
        <v>0</v>
      </c>
      <c r="U30" s="84">
        <v>55.83</v>
      </c>
      <c r="V30" s="84">
        <v>0</v>
      </c>
      <c r="W30" s="84">
        <v>0</v>
      </c>
      <c r="X30" s="94">
        <f t="shared" si="8"/>
        <v>0</v>
      </c>
      <c r="Y30" s="95">
        <f t="shared" si="9"/>
        <v>55.83</v>
      </c>
      <c r="Z30" s="91">
        <v>0</v>
      </c>
      <c r="AA30" s="84">
        <v>0</v>
      </c>
      <c r="AB30" s="84">
        <v>0</v>
      </c>
      <c r="AC30" s="84">
        <v>90.89</v>
      </c>
      <c r="AD30" s="96">
        <f t="shared" si="10"/>
        <v>0</v>
      </c>
      <c r="AE30" s="52">
        <f t="shared" si="11"/>
        <v>90.89</v>
      </c>
      <c r="AF30" s="118">
        <v>0.14151451612903199</v>
      </c>
      <c r="AG30" s="117">
        <v>0.42775094086021498</v>
      </c>
      <c r="AH30" s="54">
        <v>7.5228997636573247</v>
      </c>
      <c r="AI30" s="63">
        <v>7.1320812582868092</v>
      </c>
      <c r="AJ30" s="64">
        <v>101.64916578696376</v>
      </c>
      <c r="AK30" s="61">
        <v>111.15560215423217</v>
      </c>
      <c r="AL30" s="128">
        <v>88.796419933249894</v>
      </c>
      <c r="AM30" s="61">
        <v>136.40456564662082</v>
      </c>
      <c r="AS30" s="121"/>
      <c r="BA30" s="42"/>
      <c r="BB30" s="42"/>
    </row>
    <row r="31" spans="1:54" ht="15.75" x14ac:dyDescent="0.25">
      <c r="A31" s="25">
        <v>23</v>
      </c>
      <c r="B31" s="69">
        <v>73.09</v>
      </c>
      <c r="C31" s="51">
        <f t="shared" si="0"/>
        <v>12.483016090777483</v>
      </c>
      <c r="D31" s="52">
        <f t="shared" si="1"/>
        <v>82.609377498890211</v>
      </c>
      <c r="E31" s="59">
        <f t="shared" si="2"/>
        <v>-22.002393589667676</v>
      </c>
      <c r="F31" s="68">
        <v>160.83000000000001</v>
      </c>
      <c r="G31" s="52">
        <f t="shared" si="3"/>
        <v>62.974730771144941</v>
      </c>
      <c r="H31" s="52">
        <f t="shared" si="4"/>
        <v>91.607472371761673</v>
      </c>
      <c r="I31" s="53">
        <f t="shared" si="5"/>
        <v>6.2477968570933911</v>
      </c>
      <c r="J31" s="58">
        <v>0</v>
      </c>
      <c r="K31" s="81">
        <v>29.42</v>
      </c>
      <c r="L31" s="67">
        <v>0</v>
      </c>
      <c r="M31" s="67">
        <v>0</v>
      </c>
      <c r="N31" s="67">
        <v>0</v>
      </c>
      <c r="O31" s="67">
        <v>0</v>
      </c>
      <c r="P31" s="72">
        <f t="shared" si="6"/>
        <v>0</v>
      </c>
      <c r="Q31" s="82">
        <f t="shared" si="7"/>
        <v>29.42</v>
      </c>
      <c r="R31" s="91">
        <v>0</v>
      </c>
      <c r="S31" s="84">
        <v>0</v>
      </c>
      <c r="T31" s="84">
        <v>0</v>
      </c>
      <c r="U31" s="84">
        <v>55.77</v>
      </c>
      <c r="V31" s="84">
        <v>0</v>
      </c>
      <c r="W31" s="84">
        <v>0</v>
      </c>
      <c r="X31" s="94">
        <f t="shared" si="8"/>
        <v>0</v>
      </c>
      <c r="Y31" s="95">
        <f t="shared" si="9"/>
        <v>55.77</v>
      </c>
      <c r="Z31" s="91">
        <v>0</v>
      </c>
      <c r="AA31" s="84">
        <v>0</v>
      </c>
      <c r="AB31" s="84">
        <v>0</v>
      </c>
      <c r="AC31" s="84">
        <v>91.76</v>
      </c>
      <c r="AD31" s="96">
        <f t="shared" si="10"/>
        <v>0</v>
      </c>
      <c r="AE31" s="52">
        <f t="shared" si="11"/>
        <v>91.76</v>
      </c>
      <c r="AF31" s="118">
        <v>0.14151451612903199</v>
      </c>
      <c r="AG31" s="117">
        <v>0.42775094086021498</v>
      </c>
      <c r="AH31" s="54">
        <v>6.1062823409643592</v>
      </c>
      <c r="AI31" s="63">
        <v>6.9898554694721104</v>
      </c>
      <c r="AJ31" s="64">
        <v>62.974730771144941</v>
      </c>
      <c r="AK31" s="61">
        <v>104.24301609077749</v>
      </c>
      <c r="AL31" s="128">
        <v>91.607472371761673</v>
      </c>
      <c r="AM31" s="61">
        <v>138.37937749889022</v>
      </c>
      <c r="AS31" s="121"/>
      <c r="BA31" s="42"/>
      <c r="BB31" s="42"/>
    </row>
    <row r="32" spans="1:54" ht="16.5" thickBot="1" x14ac:dyDescent="0.3">
      <c r="A32" s="26">
        <v>24</v>
      </c>
      <c r="B32" s="70">
        <v>78.94</v>
      </c>
      <c r="C32" s="55">
        <f t="shared" si="0"/>
        <v>2.9550710224778953</v>
      </c>
      <c r="D32" s="52">
        <f t="shared" si="1"/>
        <v>98.198097143320098</v>
      </c>
      <c r="E32" s="59">
        <f t="shared" si="2"/>
        <v>-22.213168165797995</v>
      </c>
      <c r="F32" s="71">
        <v>187.57</v>
      </c>
      <c r="G32" s="56">
        <f t="shared" si="3"/>
        <v>94.243269543560004</v>
      </c>
      <c r="H32" s="52">
        <f t="shared" si="4"/>
        <v>86.062830704150642</v>
      </c>
      <c r="I32" s="53">
        <f t="shared" si="5"/>
        <v>7.2638997522893476</v>
      </c>
      <c r="J32" s="58">
        <v>0</v>
      </c>
      <c r="K32" s="81">
        <v>29.39</v>
      </c>
      <c r="L32" s="67">
        <v>0</v>
      </c>
      <c r="M32" s="67">
        <v>0</v>
      </c>
      <c r="N32" s="67">
        <v>0</v>
      </c>
      <c r="O32" s="67">
        <v>0</v>
      </c>
      <c r="P32" s="72">
        <f t="shared" si="6"/>
        <v>0</v>
      </c>
      <c r="Q32" s="82">
        <f t="shared" si="7"/>
        <v>29.39</v>
      </c>
      <c r="R32" s="91">
        <v>0</v>
      </c>
      <c r="S32" s="84">
        <v>0</v>
      </c>
      <c r="T32" s="84">
        <v>0</v>
      </c>
      <c r="U32" s="84">
        <v>41.57</v>
      </c>
      <c r="V32" s="84">
        <v>0</v>
      </c>
      <c r="W32" s="84">
        <v>0</v>
      </c>
      <c r="X32" s="94">
        <f t="shared" si="8"/>
        <v>0</v>
      </c>
      <c r="Y32" s="95">
        <f t="shared" si="9"/>
        <v>41.57</v>
      </c>
      <c r="Z32" s="92">
        <v>0</v>
      </c>
      <c r="AA32" s="93">
        <v>0</v>
      </c>
      <c r="AB32" s="93">
        <v>0</v>
      </c>
      <c r="AC32" s="93">
        <v>91.54</v>
      </c>
      <c r="AD32" s="96">
        <f t="shared" si="10"/>
        <v>0</v>
      </c>
      <c r="AE32" s="52">
        <f t="shared" si="11"/>
        <v>91.54</v>
      </c>
      <c r="AF32" s="118">
        <v>0.14151451612903199</v>
      </c>
      <c r="AG32" s="117">
        <v>0.42775094086021498</v>
      </c>
      <c r="AH32" s="54">
        <v>7.1223852361603157</v>
      </c>
      <c r="AI32" s="63">
        <v>6.7490808933417901</v>
      </c>
      <c r="AJ32" s="65">
        <v>94.243269543560004</v>
      </c>
      <c r="AK32" s="62">
        <v>94.495071022477902</v>
      </c>
      <c r="AL32" s="129">
        <v>86.062830704150642</v>
      </c>
      <c r="AM32" s="62">
        <v>139.76809714332009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234.81</v>
      </c>
      <c r="C33" s="40">
        <f t="shared" ref="C33:AE33" si="12">MAX(C9:C32)</f>
        <v>119.65839472743522</v>
      </c>
      <c r="D33" s="40">
        <f t="shared" si="12"/>
        <v>142.68931003207052</v>
      </c>
      <c r="E33" s="40">
        <f t="shared" si="12"/>
        <v>12.229802445202125</v>
      </c>
      <c r="F33" s="40">
        <f t="shared" si="12"/>
        <v>198.11</v>
      </c>
      <c r="G33" s="40">
        <f t="shared" si="12"/>
        <v>106.50796984733935</v>
      </c>
      <c r="H33" s="40">
        <f t="shared" si="12"/>
        <v>91.607472371761673</v>
      </c>
      <c r="I33" s="40">
        <f t="shared" si="12"/>
        <v>7.6644142797863566</v>
      </c>
      <c r="J33" s="40">
        <f t="shared" si="12"/>
        <v>29.29</v>
      </c>
      <c r="K33" s="40">
        <f t="shared" si="12"/>
        <v>33.06</v>
      </c>
      <c r="L33" s="40">
        <f t="shared" si="12"/>
        <v>0</v>
      </c>
      <c r="M33" s="40">
        <f t="shared" si="12"/>
        <v>0</v>
      </c>
      <c r="N33" s="40">
        <f t="shared" si="12"/>
        <v>0</v>
      </c>
      <c r="O33" s="40">
        <f t="shared" si="12"/>
        <v>0</v>
      </c>
      <c r="P33" s="40">
        <f t="shared" si="12"/>
        <v>29.29</v>
      </c>
      <c r="Q33" s="40">
        <f t="shared" si="12"/>
        <v>33.06</v>
      </c>
      <c r="R33" s="40">
        <f t="shared" si="12"/>
        <v>29.79</v>
      </c>
      <c r="S33" s="40">
        <f t="shared" si="12"/>
        <v>33.6</v>
      </c>
      <c r="T33" s="40">
        <f t="shared" si="12"/>
        <v>0</v>
      </c>
      <c r="U33" s="40">
        <f t="shared" si="12"/>
        <v>84.44</v>
      </c>
      <c r="V33" s="40">
        <f t="shared" si="12"/>
        <v>0</v>
      </c>
      <c r="W33" s="40">
        <f t="shared" si="12"/>
        <v>0</v>
      </c>
      <c r="X33" s="40">
        <f t="shared" si="12"/>
        <v>29.79</v>
      </c>
      <c r="Y33" s="40">
        <f t="shared" si="12"/>
        <v>101.88</v>
      </c>
      <c r="Z33" s="40"/>
      <c r="AA33" s="40"/>
      <c r="AB33" s="40"/>
      <c r="AC33" s="40"/>
      <c r="AD33" s="40">
        <f t="shared" si="12"/>
        <v>13.7</v>
      </c>
      <c r="AE33" s="40">
        <f t="shared" si="12"/>
        <v>91.84</v>
      </c>
      <c r="AF33" s="40">
        <f t="shared" ref="AF33:AM33" si="13">MAX(AF9:AF32)</f>
        <v>0.39188413978494613</v>
      </c>
      <c r="AG33" s="40">
        <f t="shared" si="13"/>
        <v>0.56926545698924724</v>
      </c>
      <c r="AH33" s="40">
        <f t="shared" si="13"/>
        <v>7.5228997636573247</v>
      </c>
      <c r="AI33" s="40">
        <f t="shared" si="13"/>
        <v>12.221342273841694</v>
      </c>
      <c r="AJ33" s="40">
        <f t="shared" si="13"/>
        <v>106.50796984733935</v>
      </c>
      <c r="AK33" s="40">
        <f t="shared" si="13"/>
        <v>198.48179920572659</v>
      </c>
      <c r="AL33" s="40">
        <f t="shared" si="13"/>
        <v>91.607472371761673</v>
      </c>
      <c r="AM33" s="130">
        <f t="shared" si="13"/>
        <v>242.26931003207054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114.61897959183673</v>
      </c>
      <c r="C34" s="41">
        <f t="shared" ref="C34:AE34" si="14">AVERAGE(C9:C33,C9:C32)</f>
        <v>45.348516750612184</v>
      </c>
      <c r="D34" s="41">
        <f t="shared" si="14"/>
        <v>82.222100602694482</v>
      </c>
      <c r="E34" s="41">
        <f t="shared" si="14"/>
        <v>-12.140055981782005</v>
      </c>
      <c r="F34" s="41">
        <f t="shared" si="14"/>
        <v>111.95408163265306</v>
      </c>
      <c r="G34" s="41">
        <f t="shared" si="14"/>
        <v>60.713282921587556</v>
      </c>
      <c r="H34" s="41">
        <f t="shared" si="14"/>
        <v>49.102304284692572</v>
      </c>
      <c r="I34" s="41">
        <f t="shared" si="14"/>
        <v>2.295022110023702</v>
      </c>
      <c r="J34" s="41">
        <f t="shared" si="14"/>
        <v>2.9369387755102041</v>
      </c>
      <c r="K34" s="41">
        <f t="shared" si="14"/>
        <v>21.4065306122449</v>
      </c>
      <c r="L34" s="41">
        <f t="shared" si="14"/>
        <v>0</v>
      </c>
      <c r="M34" s="41">
        <f t="shared" si="14"/>
        <v>0</v>
      </c>
      <c r="N34" s="41">
        <f t="shared" si="14"/>
        <v>0</v>
      </c>
      <c r="O34" s="41">
        <f t="shared" si="14"/>
        <v>0</v>
      </c>
      <c r="P34" s="41">
        <f t="shared" si="14"/>
        <v>2.9369387755102041</v>
      </c>
      <c r="Q34" s="41">
        <f t="shared" si="14"/>
        <v>21.4065306122449</v>
      </c>
      <c r="R34" s="41">
        <f t="shared" si="14"/>
        <v>3.7544897959183672</v>
      </c>
      <c r="S34" s="41">
        <f t="shared" si="14"/>
        <v>7.3865306122448988</v>
      </c>
      <c r="T34" s="41">
        <f t="shared" si="14"/>
        <v>0</v>
      </c>
      <c r="U34" s="41">
        <f t="shared" si="14"/>
        <v>68.805714285714302</v>
      </c>
      <c r="V34" s="41">
        <f t="shared" si="14"/>
        <v>0</v>
      </c>
      <c r="W34" s="41">
        <f t="shared" si="14"/>
        <v>0</v>
      </c>
      <c r="X34" s="41">
        <f t="shared" si="14"/>
        <v>3.7544897959183672</v>
      </c>
      <c r="Y34" s="41">
        <f t="shared" si="14"/>
        <v>75.862448979591846</v>
      </c>
      <c r="Z34" s="41">
        <f>AVERAGE(Z9:Z33,Z9:Z32)</f>
        <v>1.4624999999999997</v>
      </c>
      <c r="AA34" s="41">
        <f>AVERAGE(AA9:AA33,AA9:AA32)</f>
        <v>1.6166666666666669</v>
      </c>
      <c r="AB34" s="41">
        <f>AVERAGE(AB9:AB33,AB9:AB32)</f>
        <v>0</v>
      </c>
      <c r="AC34" s="41">
        <f t="shared" si="14"/>
        <v>78.343333333333348</v>
      </c>
      <c r="AD34" s="41">
        <f t="shared" si="14"/>
        <v>1.7122448979591836</v>
      </c>
      <c r="AE34" s="41">
        <f t="shared" si="14"/>
        <v>80.202448979591836</v>
      </c>
      <c r="AF34" s="41">
        <f t="shared" ref="AF34:AM34" si="15">AVERAGE(AF9:AF33,AF9:AF32)</f>
        <v>0.12662971801623854</v>
      </c>
      <c r="AG34" s="41">
        <f t="shared" si="15"/>
        <v>0.45063337447882329</v>
      </c>
      <c r="AH34" s="41">
        <f t="shared" si="15"/>
        <v>4.5126856496330934</v>
      </c>
      <c r="AI34" s="41">
        <f t="shared" si="15"/>
        <v>8.1525923842622063</v>
      </c>
      <c r="AJ34" s="41">
        <f t="shared" si="15"/>
        <v>62.145935982812027</v>
      </c>
      <c r="AK34" s="41">
        <f t="shared" si="15"/>
        <v>125.28532092363851</v>
      </c>
      <c r="AL34" s="41">
        <f t="shared" si="15"/>
        <v>52.248834896937481</v>
      </c>
      <c r="AM34" s="131">
        <f t="shared" si="15"/>
        <v>158.03761080677612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0" t="s">
        <v>15</v>
      </c>
      <c r="B36" s="211"/>
      <c r="C36" s="211"/>
      <c r="D36" s="211"/>
      <c r="E36" s="211"/>
      <c r="F36" s="212"/>
      <c r="G36" s="114"/>
      <c r="H36" s="201" t="s">
        <v>93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3"/>
      <c r="W36" s="201" t="s">
        <v>94</v>
      </c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3"/>
      <c r="AL36" s="201" t="s">
        <v>95</v>
      </c>
      <c r="AM36" s="202"/>
      <c r="AN36" s="202"/>
      <c r="AO36" s="202"/>
      <c r="AP36" s="202"/>
      <c r="AQ36" s="202"/>
      <c r="AR36" s="202"/>
      <c r="AS36" s="203"/>
    </row>
    <row r="37" spans="1:45" ht="23.25" customHeight="1" x14ac:dyDescent="0.25">
      <c r="A37" s="199" t="s">
        <v>92</v>
      </c>
      <c r="B37" s="200"/>
      <c r="C37" s="200"/>
      <c r="D37" s="199" t="s">
        <v>99</v>
      </c>
      <c r="E37" s="200"/>
      <c r="F37" s="204"/>
      <c r="G37" s="115"/>
      <c r="H37" s="196" t="s">
        <v>19</v>
      </c>
      <c r="I37" s="197"/>
      <c r="J37" s="197"/>
      <c r="K37" s="197"/>
      <c r="L37" s="198"/>
      <c r="M37" s="213" t="s">
        <v>17</v>
      </c>
      <c r="N37" s="197"/>
      <c r="O37" s="197"/>
      <c r="P37" s="197"/>
      <c r="Q37" s="198"/>
      <c r="R37" s="213" t="s">
        <v>18</v>
      </c>
      <c r="S37" s="197"/>
      <c r="T37" s="197"/>
      <c r="U37" s="197"/>
      <c r="V37" s="214"/>
      <c r="W37" s="196" t="s">
        <v>96</v>
      </c>
      <c r="X37" s="197"/>
      <c r="Y37" s="197"/>
      <c r="Z37" s="197"/>
      <c r="AA37" s="198"/>
      <c r="AB37" s="213" t="s">
        <v>16</v>
      </c>
      <c r="AC37" s="197"/>
      <c r="AD37" s="197"/>
      <c r="AE37" s="197"/>
      <c r="AF37" s="198"/>
      <c r="AG37" s="213" t="s">
        <v>74</v>
      </c>
      <c r="AH37" s="197"/>
      <c r="AI37" s="197"/>
      <c r="AJ37" s="197"/>
      <c r="AK37" s="214"/>
      <c r="AL37" s="196" t="s">
        <v>91</v>
      </c>
      <c r="AM37" s="197"/>
      <c r="AN37" s="197"/>
      <c r="AO37" s="198"/>
      <c r="AP37" s="213" t="s">
        <v>97</v>
      </c>
      <c r="AQ37" s="197"/>
      <c r="AR37" s="197"/>
      <c r="AS37" s="21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4">
        <v>555</v>
      </c>
      <c r="K38" s="13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4">
        <v>234.51</v>
      </c>
      <c r="Z38" s="133"/>
      <c r="AA38" s="8" t="s">
        <v>21</v>
      </c>
      <c r="AB38" s="5" t="s">
        <v>23</v>
      </c>
      <c r="AC38" s="30"/>
      <c r="AD38" s="134">
        <v>1688.5</v>
      </c>
      <c r="AE38" s="133"/>
      <c r="AF38" s="7" t="s">
        <v>21</v>
      </c>
      <c r="AG38" s="5" t="s">
        <v>24</v>
      </c>
      <c r="AH38" s="6"/>
      <c r="AI38" s="134">
        <v>0</v>
      </c>
      <c r="AJ38" s="133"/>
      <c r="AK38" s="100" t="s">
        <v>21</v>
      </c>
      <c r="AL38" s="99" t="s">
        <v>24</v>
      </c>
      <c r="AM38" s="133">
        <v>87.375200000000007</v>
      </c>
      <c r="AN38" s="135"/>
      <c r="AO38" s="8" t="s">
        <v>21</v>
      </c>
      <c r="AP38" s="5" t="s">
        <v>24</v>
      </c>
      <c r="AQ38" s="133">
        <v>1835.7</v>
      </c>
      <c r="AR38" s="133"/>
      <c r="AS38" s="110" t="s">
        <v>21</v>
      </c>
    </row>
    <row r="39" spans="1:45" ht="15.75" thickBot="1" x14ac:dyDescent="0.3">
      <c r="A39" s="9" t="s">
        <v>22</v>
      </c>
      <c r="B39" s="10">
        <v>2669.18</v>
      </c>
      <c r="C39" s="11" t="s">
        <v>21</v>
      </c>
      <c r="D39" s="9" t="s">
        <v>71</v>
      </c>
      <c r="E39" s="10">
        <v>2689</v>
      </c>
      <c r="F39" s="12" t="s">
        <v>21</v>
      </c>
      <c r="G39" s="98"/>
      <c r="H39" s="101" t="s">
        <v>25</v>
      </c>
      <c r="I39" s="102"/>
      <c r="J39" s="103">
        <v>33.06</v>
      </c>
      <c r="K39" s="104" t="s">
        <v>62</v>
      </c>
      <c r="L39" s="105">
        <v>261.04166666668698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29.79</v>
      </c>
      <c r="Z39" s="102" t="s">
        <v>62</v>
      </c>
      <c r="AA39" s="108">
        <v>261.41666666668698</v>
      </c>
      <c r="AB39" s="106" t="s">
        <v>25</v>
      </c>
      <c r="AC39" s="109"/>
      <c r="AD39" s="103">
        <v>87.85</v>
      </c>
      <c r="AE39" s="104" t="s">
        <v>72</v>
      </c>
      <c r="AF39" s="108">
        <v>0.75624999999999998</v>
      </c>
      <c r="AG39" s="106" t="s">
        <v>25</v>
      </c>
      <c r="AH39" s="102"/>
      <c r="AI39" s="103">
        <v>0</v>
      </c>
      <c r="AJ39" s="102" t="s">
        <v>75</v>
      </c>
      <c r="AK39" s="107">
        <v>261.04166666668698</v>
      </c>
      <c r="AL39" s="101" t="s">
        <v>25</v>
      </c>
      <c r="AM39" s="102">
        <v>13.7</v>
      </c>
      <c r="AN39" s="103" t="s">
        <v>75</v>
      </c>
      <c r="AO39" s="111">
        <v>261.41666666668698</v>
      </c>
      <c r="AP39" s="106" t="s">
        <v>25</v>
      </c>
      <c r="AQ39" s="102">
        <v>91.84</v>
      </c>
      <c r="AR39" s="104"/>
      <c r="AS39" s="107">
        <v>261.79166666668698</v>
      </c>
    </row>
    <row r="40" spans="1:45" ht="16.5" thickTop="1" thickBot="1" x14ac:dyDescent="0.3">
      <c r="AM40" s="132"/>
    </row>
    <row r="41" spans="1:45" ht="24" customHeight="1" thickTop="1" thickBot="1" x14ac:dyDescent="0.3">
      <c r="A41" s="182" t="s">
        <v>26</v>
      </c>
      <c r="B41" s="182"/>
      <c r="C41" s="182"/>
      <c r="D41" s="183"/>
      <c r="E41" s="184" t="s">
        <v>27</v>
      </c>
      <c r="F41" s="185"/>
      <c r="G41" s="186"/>
    </row>
    <row r="42" spans="1:45" ht="25.5" customHeight="1" thickTop="1" thickBot="1" x14ac:dyDescent="0.3">
      <c r="A42" s="187" t="s">
        <v>28</v>
      </c>
      <c r="B42" s="188"/>
      <c r="C42" s="188"/>
      <c r="D42" s="189"/>
      <c r="E42" s="43">
        <v>466.22</v>
      </c>
      <c r="F42" s="44" t="s">
        <v>69</v>
      </c>
      <c r="G42" s="47">
        <v>261.87500000002001</v>
      </c>
    </row>
    <row r="43" spans="1:45" ht="32.25" customHeight="1" thickBot="1" x14ac:dyDescent="0.3">
      <c r="A43" s="190" t="s">
        <v>70</v>
      </c>
      <c r="B43" s="191"/>
      <c r="C43" s="191"/>
      <c r="D43" s="192"/>
      <c r="E43" s="77"/>
      <c r="F43" s="78"/>
      <c r="G43" s="79">
        <v>56.8</v>
      </c>
    </row>
    <row r="44" spans="1:45" ht="32.25" customHeight="1" thickBot="1" x14ac:dyDescent="0.3">
      <c r="A44" s="190" t="s">
        <v>29</v>
      </c>
      <c r="B44" s="191"/>
      <c r="C44" s="191"/>
      <c r="D44" s="192"/>
      <c r="E44" s="77"/>
      <c r="F44" s="78"/>
      <c r="G44" s="79">
        <v>91.73</v>
      </c>
    </row>
    <row r="45" spans="1:45" ht="29.25" customHeight="1" thickBot="1" x14ac:dyDescent="0.3">
      <c r="A45" s="193" t="s">
        <v>30</v>
      </c>
      <c r="B45" s="194"/>
      <c r="C45" s="194"/>
      <c r="D45" s="195"/>
      <c r="E45" s="45">
        <v>249.58</v>
      </c>
      <c r="F45" s="83" t="s">
        <v>72</v>
      </c>
      <c r="G45" s="48">
        <v>261.58333333335401</v>
      </c>
    </row>
    <row r="46" spans="1:45" ht="34.5" customHeight="1" thickBot="1" x14ac:dyDescent="0.3">
      <c r="A46" s="177" t="s">
        <v>31</v>
      </c>
      <c r="B46" s="178"/>
      <c r="C46" s="178"/>
      <c r="D46" s="179"/>
      <c r="E46" s="46">
        <v>234.07</v>
      </c>
      <c r="F46" s="80" t="s">
        <v>72</v>
      </c>
      <c r="G46" s="60">
        <v>261.83333333335401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103</v>
      </c>
    </row>
    <row r="57" spans="1:44" x14ac:dyDescent="0.25">
      <c r="A57" s="37" t="s">
        <v>65</v>
      </c>
      <c r="B57" t="s">
        <v>104</v>
      </c>
    </row>
    <row r="58" spans="1:44" x14ac:dyDescent="0.25">
      <c r="A58" s="37" t="s">
        <v>66</v>
      </c>
      <c r="B58" t="s">
        <v>105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0"/>
      <c r="AN80" s="140"/>
      <c r="AO80" s="140"/>
    </row>
    <row r="81" spans="39:41" x14ac:dyDescent="0.25">
      <c r="AM81" s="140"/>
      <c r="AN81" s="140"/>
      <c r="AO81" s="140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19 SEP 23 </vt:lpstr>
      <vt:lpstr>'19 SEP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Dt CEB</cp:lastModifiedBy>
  <cp:lastPrinted>2022-10-11T09:04:59Z</cp:lastPrinted>
  <dcterms:created xsi:type="dcterms:W3CDTF">2019-01-02T10:31:15Z</dcterms:created>
  <dcterms:modified xsi:type="dcterms:W3CDTF">2023-09-20T06:48:11Z</dcterms:modified>
</cp:coreProperties>
</file>