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4BA8BC1D-02F4-407B-9DD5-B96FC8597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SEP 23 " sheetId="3" r:id="rId1"/>
  </sheets>
  <definedNames>
    <definedName name="_xlnm.Print_Area" localSheetId="0">'02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9" i="3" l="1"/>
  <c r="I9" i="3" s="1"/>
  <c r="AI31" i="3"/>
  <c r="E31" i="3" s="1"/>
  <c r="AI27" i="3"/>
  <c r="E27" i="3" s="1"/>
  <c r="C15" i="3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<sst xmlns="http://schemas.openxmlformats.org/spreadsheetml/2006/main" count="139" uniqueCount="107">
  <si>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</si>
  <si>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</si>
  <si>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</si>
  <si>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</si>
  <si>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</si>
  <si>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</si>
  <si>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</si>
  <si>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</si>
  <si>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</si>
  <si>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</si>
  <si>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</si>
  <si>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</si>
  <si>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</si>
  <si>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</si>
  <si>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</si>
  <si>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</si>
  <si>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</si>
  <si>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</si>
  <si>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</si>
  <si>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</si>
  <si>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</si>
  <si>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</si>
  <si>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</si>
  <si>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</si>
  <si>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</si>
  <si>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</si>
  <si>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</si>
  <si>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</si>
  <si>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</si>
  <si>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</si>
  <si>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</si>
  <si>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</si>
  <si>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</si>
  <si>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</si>
  <si>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</si>
  <si>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</si>
  <si>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</si>
  <si>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</si>
  <si>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</si>
  <si>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</si>
  <si>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</si>
  <si>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</si>
  <si>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</si>
  <si>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</si>
  <si>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</si>
  <si>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</si>
  <si>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</si>
  <si>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</si>
  <si>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</si>
  <si>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</si>
  <si>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</si>
  <si>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</si>
  <si>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</si>
  <si>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</si>
  <si>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</si>
  <si>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</si>
  <si>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</si>
  <si>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</si>
  <si>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</si>
  <si>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</si>
  <si>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</si>
  <si>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</si>
  <si>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</si>
  <si>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</si>
  <si>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</si>
  <si>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</si>
  <si>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</si>
  <si>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</si>
  <si>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</si>
  <si>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</si>
  <si>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</si>
  <si>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</si>
  <si>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</si>
  <si>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</si>
  <si>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</si>
  <si>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</si>
  <si>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</si>
  <si>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</si>
  <si>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</si>
  <si>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</si>
  <si>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</si>
  <si>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</si>
  <si>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</si>
  <si>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</si>
  <si>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</si>
  <si>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</si>
  <si>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</si>
  <si>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</si>
  <si>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</si>
  <si>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</si>
  <si>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</si>
  <si>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</si>
  <si>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</si>
  <si>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</si>
  <si>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</si>
  <si>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</si>
  <si>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</si>
  <si>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</si>
  <si>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</si>
  <si>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</si>
  <si>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</si>
  <si>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</si>
  <si>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</si>
  <si>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</si>
  <si>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</si>
  <si>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FOFANA et TETE</t>
  </si>
  <si>
    <t>TETE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</si>
</sst>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7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2" fontId="24" fillId="0" borderId="8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22" xfId="0" applyFont="1" applyBorder="1"/>
    <xf numFmtId="2" fontId="23" fillId="0" borderId="0" xfId="0" applyNumberFormat="1" applyFon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'!$B$9:$B$32</c:f>
              <c:numCache>
                <c:formatCode>General</c:formatCode>
                <c:ptCount val="24"/>
                <c:pt idx="0">
                  <c:v>83.830000000000013</c:v>
                </c:pt>
                <c:pt idx="1">
                  <c:v>74.550000000000011</c:v>
                </c:pt>
                <c:pt idx="2">
                  <c:v>72.98</c:v>
                </c:pt>
                <c:pt idx="3">
                  <c:v>70.150000000000006</c:v>
                </c:pt>
                <c:pt idx="4">
                  <c:v>87.3</c:v>
                </c:pt>
                <c:pt idx="5">
                  <c:v>82.039999999999992</c:v>
                </c:pt>
                <c:pt idx="6">
                  <c:v>183.69</c:v>
                </c:pt>
                <c:pt idx="7">
                  <c:v>189.67000000000002</c:v>
                </c:pt>
                <c:pt idx="8">
                  <c:v>189.66</c:v>
                </c:pt>
                <c:pt idx="9">
                  <c:v>148.23000000000002</c:v>
                </c:pt>
                <c:pt idx="10">
                  <c:v>140.29000000000002</c:v>
                </c:pt>
                <c:pt idx="11">
                  <c:v>172.93</c:v>
                </c:pt>
                <c:pt idx="12">
                  <c:v>151.34</c:v>
                </c:pt>
                <c:pt idx="13">
                  <c:v>162.68</c:v>
                </c:pt>
                <c:pt idx="14">
                  <c:v>163.28</c:v>
                </c:pt>
                <c:pt idx="15">
                  <c:v>58.51</c:v>
                </c:pt>
                <c:pt idx="16">
                  <c:v>62.59</c:v>
                </c:pt>
                <c:pt idx="17">
                  <c:v>80.349999999999994</c:v>
                </c:pt>
                <c:pt idx="18">
                  <c:v>115.37</c:v>
                </c:pt>
                <c:pt idx="19">
                  <c:v>113.74</c:v>
                </c:pt>
                <c:pt idx="20">
                  <c:v>105.76</c:v>
                </c:pt>
                <c:pt idx="21">
                  <c:v>93.75</c:v>
                </c:pt>
                <c:pt idx="22">
                  <c:v>50.75</c:v>
                </c:pt>
                <c:pt idx="23">
                  <c:v>37.58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'!$C$9:$C$32</c:f>
              <c:numCache>
                <c:formatCode>General</c:formatCode>
                <c:ptCount val="24"/>
                <c:pt idx="0">
                  <c:v>-2.1837811362766928</c:v>
                </c:pt>
                <c:pt idx="1">
                  <c:v>-4.2220566341069627</c:v>
                </c:pt>
                <c:pt idx="2">
                  <c:v>-6.953852941389755</c:v>
                </c:pt>
                <c:pt idx="3">
                  <c:v>-7.1349810870716368</c:v>
                </c:pt>
                <c:pt idx="4">
                  <c:v>11.050609096230502</c:v>
                </c:pt>
                <c:pt idx="5">
                  <c:v>7.9724293078793522</c:v>
                </c:pt>
                <c:pt idx="6">
                  <c:v>79.069873481612746</c:v>
                </c:pt>
                <c:pt idx="7">
                  <c:v>66.973553425836371</c:v>
                </c:pt>
                <c:pt idx="8">
                  <c:v>56.125353798850696</c:v>
                </c:pt>
                <c:pt idx="9">
                  <c:v>50.851916543486212</c:v>
                </c:pt>
                <c:pt idx="10">
                  <c:v>34.36460621559759</c:v>
                </c:pt>
                <c:pt idx="11">
                  <c:v>61.587721354221003</c:v>
                </c:pt>
                <c:pt idx="12">
                  <c:v>50.283098974891743</c:v>
                </c:pt>
                <c:pt idx="13">
                  <c:v>54.726259814013872</c:v>
                </c:pt>
                <c:pt idx="14">
                  <c:v>62.434809097454604</c:v>
                </c:pt>
                <c:pt idx="15">
                  <c:v>11.138879447647668</c:v>
                </c:pt>
                <c:pt idx="16">
                  <c:v>11.048958850376607</c:v>
                </c:pt>
                <c:pt idx="17">
                  <c:v>21.215242631453606</c:v>
                </c:pt>
                <c:pt idx="18">
                  <c:v>45.624108395525028</c:v>
                </c:pt>
                <c:pt idx="19">
                  <c:v>41.872406451397396</c:v>
                </c:pt>
                <c:pt idx="20">
                  <c:v>38.684880422763655</c:v>
                </c:pt>
                <c:pt idx="21">
                  <c:v>33.104490995308282</c:v>
                </c:pt>
                <c:pt idx="22">
                  <c:v>27.420620361050723</c:v>
                </c:pt>
                <c:pt idx="23">
                  <c:v>18.338448527953943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'!$D$9:$D$32</c:f>
              <c:numCache>
                <c:formatCode>0.00</c:formatCode>
                <c:ptCount val="24"/>
                <c:pt idx="0">
                  <c:v>79.608064993619905</c:v>
                </c:pt>
                <c:pt idx="1">
                  <c:v>72.607976425847056</c:v>
                </c:pt>
                <c:pt idx="2">
                  <c:v>73.815411928257959</c:v>
                </c:pt>
                <c:pt idx="3">
                  <c:v>71.222539069382393</c:v>
                </c:pt>
                <c:pt idx="4">
                  <c:v>70.239307929443356</c:v>
                </c:pt>
                <c:pt idx="5">
                  <c:v>67.863678964368319</c:v>
                </c:pt>
                <c:pt idx="6">
                  <c:v>94.718335348522743</c:v>
                </c:pt>
                <c:pt idx="7">
                  <c:v>112.41501235654712</c:v>
                </c:pt>
                <c:pt idx="8">
                  <c:v>122.81225143418473</c:v>
                </c:pt>
                <c:pt idx="9">
                  <c:v>118.48218246037516</c:v>
                </c:pt>
                <c:pt idx="10">
                  <c:v>127.65537866475067</c:v>
                </c:pt>
                <c:pt idx="11">
                  <c:v>100.12740407440026</c:v>
                </c:pt>
                <c:pt idx="12">
                  <c:v>90.27599123708012</c:v>
                </c:pt>
                <c:pt idx="13">
                  <c:v>97.443566869566496</c:v>
                </c:pt>
                <c:pt idx="14">
                  <c:v>90.704583319793898</c:v>
                </c:pt>
                <c:pt idx="15">
                  <c:v>40.323232887248224</c:v>
                </c:pt>
                <c:pt idx="16">
                  <c:v>44.816409915134727</c:v>
                </c:pt>
                <c:pt idx="17">
                  <c:v>52.093170561807213</c:v>
                </c:pt>
                <c:pt idx="18">
                  <c:v>61.795995492539959</c:v>
                </c:pt>
                <c:pt idx="19">
                  <c:v>63.903417584946297</c:v>
                </c:pt>
                <c:pt idx="20">
                  <c:v>59.231880388637833</c:v>
                </c:pt>
                <c:pt idx="21">
                  <c:v>54.336008641823469</c:v>
                </c:pt>
                <c:pt idx="22">
                  <c:v>47.858412473551525</c:v>
                </c:pt>
                <c:pt idx="23">
                  <c:v>44.172273714647432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'!$E$9:$E$32</c:f>
              <c:numCache>
                <c:formatCode>0.00</c:formatCode>
                <c:ptCount val="24"/>
                <c:pt idx="0">
                  <c:v>6.4057161426568205</c:v>
                </c:pt>
                <c:pt idx="1">
                  <c:v>6.1640802082599242</c:v>
                </c:pt>
                <c:pt idx="2">
                  <c:v>6.1184410131318208</c:v>
                </c:pt>
                <c:pt idx="3">
                  <c:v>6.0624420176892562</c:v>
                </c:pt>
                <c:pt idx="4">
                  <c:v>6.0100829743261732</c:v>
                </c:pt>
                <c:pt idx="5">
                  <c:v>6.2038917277523256</c:v>
                </c:pt>
                <c:pt idx="6">
                  <c:v>9.9017911698645289</c:v>
                </c:pt>
                <c:pt idx="7">
                  <c:v>10.281434217616512</c:v>
                </c:pt>
                <c:pt idx="8">
                  <c:v>10.722394766964632</c:v>
                </c:pt>
                <c:pt idx="9">
                  <c:v>-21.104099003861364</c:v>
                </c:pt>
                <c:pt idx="10">
                  <c:v>-21.729984880348248</c:v>
                </c:pt>
                <c:pt idx="11">
                  <c:v>11.214874571378763</c:v>
                </c:pt>
                <c:pt idx="12">
                  <c:v>10.780909788028188</c:v>
                </c:pt>
                <c:pt idx="13">
                  <c:v>10.510173316419658</c:v>
                </c:pt>
                <c:pt idx="14">
                  <c:v>4.1692654569892476</c:v>
                </c:pt>
                <c:pt idx="15">
                  <c:v>7.0478876651040894</c:v>
                </c:pt>
                <c:pt idx="16">
                  <c:v>6.7246312344887036</c:v>
                </c:pt>
                <c:pt idx="17">
                  <c:v>7.041586806739196</c:v>
                </c:pt>
                <c:pt idx="18">
                  <c:v>7.949896111934982</c:v>
                </c:pt>
                <c:pt idx="19">
                  <c:v>7.9641759636562943</c:v>
                </c:pt>
                <c:pt idx="20">
                  <c:v>7.8432391885984369</c:v>
                </c:pt>
                <c:pt idx="21">
                  <c:v>6.3095003628682651</c:v>
                </c:pt>
                <c:pt idx="22">
                  <c:v>-24.529032834602258</c:v>
                </c:pt>
                <c:pt idx="23">
                  <c:v>-24.930722242601377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31.99</c:v>
                </c:pt>
                <c:pt idx="10">
                  <c:v>32.22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0.11</c:v>
                </c:pt>
                <c:pt idx="21">
                  <c:v>1.38</c:v>
                </c:pt>
                <c:pt idx="22">
                  <c:v>31.91</c:v>
                </c:pt>
                <c:pt idx="23">
                  <c:v>91.99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'!$AE$9:$AE$32</c:f>
              <c:numCache>
                <c:formatCode>0.00</c:formatCode>
                <c:ptCount val="24"/>
                <c:pt idx="0">
                  <c:v>81.27</c:v>
                </c:pt>
                <c:pt idx="1">
                  <c:v>81.819999999999993</c:v>
                </c:pt>
                <c:pt idx="2">
                  <c:v>81.89</c:v>
                </c:pt>
                <c:pt idx="3">
                  <c:v>82.43</c:v>
                </c:pt>
                <c:pt idx="4">
                  <c:v>63.7</c:v>
                </c:pt>
                <c:pt idx="5">
                  <c:v>61.61</c:v>
                </c:pt>
                <c:pt idx="6">
                  <c:v>91.38</c:v>
                </c:pt>
                <c:pt idx="7">
                  <c:v>94.56</c:v>
                </c:pt>
                <c:pt idx="8">
                  <c:v>98.179999999999993</c:v>
                </c:pt>
                <c:pt idx="9">
                  <c:v>102.71</c:v>
                </c:pt>
                <c:pt idx="10">
                  <c:v>99.42</c:v>
                </c:pt>
                <c:pt idx="11">
                  <c:v>113.12</c:v>
                </c:pt>
                <c:pt idx="12">
                  <c:v>118.60999999999999</c:v>
                </c:pt>
                <c:pt idx="13">
                  <c:v>109.88</c:v>
                </c:pt>
                <c:pt idx="14">
                  <c:v>103.84</c:v>
                </c:pt>
                <c:pt idx="15">
                  <c:v>100.24</c:v>
                </c:pt>
                <c:pt idx="16">
                  <c:v>98.57</c:v>
                </c:pt>
                <c:pt idx="17">
                  <c:v>92.72</c:v>
                </c:pt>
                <c:pt idx="18">
                  <c:v>91.11</c:v>
                </c:pt>
                <c:pt idx="19">
                  <c:v>91.86</c:v>
                </c:pt>
                <c:pt idx="20">
                  <c:v>91.65</c:v>
                </c:pt>
                <c:pt idx="21">
                  <c:v>92.07</c:v>
                </c:pt>
                <c:pt idx="22">
                  <c:v>92.34</c:v>
                </c:pt>
                <c:pt idx="23">
                  <c:v>92.34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'!$AK$9:$AK$32</c:f>
              <c:numCache>
                <c:formatCode>0.00</c:formatCode>
                <c:ptCount val="24"/>
                <c:pt idx="0">
                  <c:v>79.086218863723303</c:v>
                </c:pt>
                <c:pt idx="1">
                  <c:v>77.59794336589303</c:v>
                </c:pt>
                <c:pt idx="2">
                  <c:v>74.936147058610246</c:v>
                </c:pt>
                <c:pt idx="3">
                  <c:v>75.29501891292837</c:v>
                </c:pt>
                <c:pt idx="4">
                  <c:v>74.750609096230505</c:v>
                </c:pt>
                <c:pt idx="5">
                  <c:v>69.582429307879352</c:v>
                </c:pt>
                <c:pt idx="6">
                  <c:v>170.44987348161274</c:v>
                </c:pt>
                <c:pt idx="7">
                  <c:v>161.53355342583637</c:v>
                </c:pt>
                <c:pt idx="8">
                  <c:v>154.30535379885069</c:v>
                </c:pt>
                <c:pt idx="9">
                  <c:v>153.56191654348621</c:v>
                </c:pt>
                <c:pt idx="10">
                  <c:v>133.78460621559759</c:v>
                </c:pt>
                <c:pt idx="11">
                  <c:v>174.70772135422101</c:v>
                </c:pt>
                <c:pt idx="12">
                  <c:v>168.89309897489173</c:v>
                </c:pt>
                <c:pt idx="13">
                  <c:v>164.60625981401387</c:v>
                </c:pt>
                <c:pt idx="14">
                  <c:v>166.27480909745461</c:v>
                </c:pt>
                <c:pt idx="15">
                  <c:v>111.37887944764766</c:v>
                </c:pt>
                <c:pt idx="16">
                  <c:v>109.6189588503766</c:v>
                </c:pt>
                <c:pt idx="17">
                  <c:v>113.9352426314536</c:v>
                </c:pt>
                <c:pt idx="18">
                  <c:v>136.73410839552503</c:v>
                </c:pt>
                <c:pt idx="19">
                  <c:v>133.7324064513974</c:v>
                </c:pt>
                <c:pt idx="20">
                  <c:v>130.33488042276366</c:v>
                </c:pt>
                <c:pt idx="21">
                  <c:v>125.17449099530828</c:v>
                </c:pt>
                <c:pt idx="22">
                  <c:v>119.76062036105073</c:v>
                </c:pt>
                <c:pt idx="23">
                  <c:v>110.67844852795395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'!$AM$9:$AM$32</c:f>
              <c:numCache>
                <c:formatCode>0.00</c:formatCode>
                <c:ptCount val="24"/>
                <c:pt idx="0">
                  <c:v>137.9880649936199</c:v>
                </c:pt>
                <c:pt idx="1">
                  <c:v>131.08797642584705</c:v>
                </c:pt>
                <c:pt idx="2">
                  <c:v>132.16541192825795</c:v>
                </c:pt>
                <c:pt idx="3">
                  <c:v>129.86253906938239</c:v>
                </c:pt>
                <c:pt idx="4">
                  <c:v>128.58930792944335</c:v>
                </c:pt>
                <c:pt idx="5">
                  <c:v>125.96367896436831</c:v>
                </c:pt>
                <c:pt idx="6">
                  <c:v>153.48833534852275</c:v>
                </c:pt>
                <c:pt idx="7">
                  <c:v>175.58501235654711</c:v>
                </c:pt>
                <c:pt idx="8">
                  <c:v>198.12225143418473</c:v>
                </c:pt>
                <c:pt idx="9">
                  <c:v>204.54218246037516</c:v>
                </c:pt>
                <c:pt idx="10">
                  <c:v>210.57537866475067</c:v>
                </c:pt>
                <c:pt idx="11">
                  <c:v>194.81740407440026</c:v>
                </c:pt>
                <c:pt idx="12">
                  <c:v>185.56599123708011</c:v>
                </c:pt>
                <c:pt idx="13">
                  <c:v>180.45356686956649</c:v>
                </c:pt>
                <c:pt idx="14">
                  <c:v>165.9545833197939</c:v>
                </c:pt>
                <c:pt idx="15">
                  <c:v>113.47323288724823</c:v>
                </c:pt>
                <c:pt idx="16">
                  <c:v>118.52640991513472</c:v>
                </c:pt>
                <c:pt idx="17">
                  <c:v>125.21317056180722</c:v>
                </c:pt>
                <c:pt idx="18">
                  <c:v>133.94599549253996</c:v>
                </c:pt>
                <c:pt idx="19">
                  <c:v>137.4434175849463</c:v>
                </c:pt>
                <c:pt idx="20">
                  <c:v>131.75188038863783</c:v>
                </c:pt>
                <c:pt idx="21">
                  <c:v>127.75600864182347</c:v>
                </c:pt>
                <c:pt idx="22">
                  <c:v>122.45841247355152</c:v>
                </c:pt>
                <c:pt idx="23">
                  <c:v>120.37227371464743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'!$F$9:$F$32</c:f>
              <c:numCache>
                <c:formatCode>General</c:formatCode>
                <c:ptCount val="24"/>
                <c:pt idx="0">
                  <c:v>162.41</c:v>
                </c:pt>
                <c:pt idx="1">
                  <c:v>159.97</c:v>
                </c:pt>
                <c:pt idx="2">
                  <c:v>150.18</c:v>
                </c:pt>
                <c:pt idx="3">
                  <c:v>149.61000000000001</c:v>
                </c:pt>
                <c:pt idx="4">
                  <c:v>149.53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73.27</c:v>
                </c:pt>
                <c:pt idx="16">
                  <c:v>128.03</c:v>
                </c:pt>
                <c:pt idx="17">
                  <c:v>150.47999999999999</c:v>
                </c:pt>
                <c:pt idx="18">
                  <c:v>183.23</c:v>
                </c:pt>
                <c:pt idx="19">
                  <c:v>179.15</c:v>
                </c:pt>
                <c:pt idx="20">
                  <c:v>172.3</c:v>
                </c:pt>
                <c:pt idx="21">
                  <c:v>160.72</c:v>
                </c:pt>
                <c:pt idx="22">
                  <c:v>150.44999999999999</c:v>
                </c:pt>
                <c:pt idx="23">
                  <c:v>142.51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'!$G$9:$G$32</c:f>
              <c:numCache>
                <c:formatCode>0.00</c:formatCode>
                <c:ptCount val="24"/>
                <c:pt idx="0">
                  <c:v>106.7544099485349</c:v>
                </c:pt>
                <c:pt idx="1">
                  <c:v>109.58288377329023</c:v>
                </c:pt>
                <c:pt idx="2">
                  <c:v>106.27714546386295</c:v>
                </c:pt>
                <c:pt idx="3">
                  <c:v>102.12029121970558</c:v>
                </c:pt>
                <c:pt idx="4">
                  <c:v>103.85861595809962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52.34053999999999</c:v>
                </c:pt>
                <c:pt idx="16">
                  <c:v>67.685744288315249</c:v>
                </c:pt>
                <c:pt idx="17">
                  <c:v>78.261970632401912</c:v>
                </c:pt>
                <c:pt idx="18">
                  <c:v>91.642333969091311</c:v>
                </c:pt>
                <c:pt idx="19">
                  <c:v>87.049917127578937</c:v>
                </c:pt>
                <c:pt idx="20">
                  <c:v>81.546768290071881</c:v>
                </c:pt>
                <c:pt idx="21">
                  <c:v>78.196786062940049</c:v>
                </c:pt>
                <c:pt idx="22">
                  <c:v>72.233446311243711</c:v>
                </c:pt>
                <c:pt idx="23">
                  <c:v>67.251645804895503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'!$H$9:$H$32</c:f>
              <c:numCache>
                <c:formatCode>0.00</c:formatCode>
                <c:ptCount val="24"/>
                <c:pt idx="0">
                  <c:v>80.077806653239662</c:v>
                </c:pt>
                <c:pt idx="1">
                  <c:v>74.64230065006177</c:v>
                </c:pt>
                <c:pt idx="2">
                  <c:v>67.981669043668489</c:v>
                </c:pt>
                <c:pt idx="3">
                  <c:v>71.417019451675657</c:v>
                </c:pt>
                <c:pt idx="4">
                  <c:v>70.496399058519714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17.870839999999998</c:v>
                </c:pt>
                <c:pt idx="16">
                  <c:v>54.797594505770711</c:v>
                </c:pt>
                <c:pt idx="17">
                  <c:v>66.097692774852817</c:v>
                </c:pt>
                <c:pt idx="18">
                  <c:v>84.223028967194836</c:v>
                </c:pt>
                <c:pt idx="19">
                  <c:v>84.890464938636796</c:v>
                </c:pt>
                <c:pt idx="20">
                  <c:v>84.045549640150696</c:v>
                </c:pt>
                <c:pt idx="21">
                  <c:v>76.255560699204764</c:v>
                </c:pt>
                <c:pt idx="22">
                  <c:v>72.339149106165067</c:v>
                </c:pt>
                <c:pt idx="23">
                  <c:v>69.682659719545953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'!$I$9:$I$32</c:f>
              <c:numCache>
                <c:formatCode>0.00</c:formatCode>
                <c:ptCount val="24"/>
                <c:pt idx="0">
                  <c:v>-24.422216601774565</c:v>
                </c:pt>
                <c:pt idx="1">
                  <c:v>-24.255184423352002</c:v>
                </c:pt>
                <c:pt idx="2">
                  <c:v>-24.078814507531423</c:v>
                </c:pt>
                <c:pt idx="3">
                  <c:v>-23.927310671381232</c:v>
                </c:pt>
                <c:pt idx="4">
                  <c:v>-24.825015016619339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3.0586200000000048</c:v>
                </c:pt>
                <c:pt idx="16">
                  <c:v>5.5466612059140479</c:v>
                </c:pt>
                <c:pt idx="17">
                  <c:v>6.12033659274526</c:v>
                </c:pt>
                <c:pt idx="18">
                  <c:v>7.3646370637138565</c:v>
                </c:pt>
                <c:pt idx="19">
                  <c:v>7.2096179337842861</c:v>
                </c:pt>
                <c:pt idx="20">
                  <c:v>6.707682069777432</c:v>
                </c:pt>
                <c:pt idx="21">
                  <c:v>6.2676532378551695</c:v>
                </c:pt>
                <c:pt idx="22">
                  <c:v>5.8774045825912236</c:v>
                </c:pt>
                <c:pt idx="23">
                  <c:v>5.5756944755585192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4.0999999999999996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SEP 23 '!$P$9:$P$32</c:f>
              <c:numCache>
                <c:formatCode>0.00</c:formatCode>
                <c:ptCount val="24"/>
                <c:pt idx="0">
                  <c:v>32.22</c:v>
                </c:pt>
                <c:pt idx="1">
                  <c:v>31.95</c:v>
                </c:pt>
                <c:pt idx="2">
                  <c:v>31.38</c:v>
                </c:pt>
                <c:pt idx="3">
                  <c:v>31.2</c:v>
                </c:pt>
                <c:pt idx="4">
                  <c:v>32.130000000000003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SEP 23 '!$AJ$9:$AJ$32</c:f>
              <c:numCache>
                <c:formatCode>0.00</c:formatCode>
                <c:ptCount val="24"/>
                <c:pt idx="0">
                  <c:v>106.7544099485349</c:v>
                </c:pt>
                <c:pt idx="1">
                  <c:v>109.58288377329023</c:v>
                </c:pt>
                <c:pt idx="2">
                  <c:v>106.27714546386295</c:v>
                </c:pt>
                <c:pt idx="3">
                  <c:v>102.12029121970558</c:v>
                </c:pt>
                <c:pt idx="4">
                  <c:v>103.85861595809962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56.440539999999991</c:v>
                </c:pt>
                <c:pt idx="16">
                  <c:v>69.385744288315252</c:v>
                </c:pt>
                <c:pt idx="17">
                  <c:v>78.261970632401912</c:v>
                </c:pt>
                <c:pt idx="18">
                  <c:v>91.642333969091311</c:v>
                </c:pt>
                <c:pt idx="19">
                  <c:v>87.049917127578937</c:v>
                </c:pt>
                <c:pt idx="20">
                  <c:v>81.546768290071881</c:v>
                </c:pt>
                <c:pt idx="21">
                  <c:v>78.196786062940049</c:v>
                </c:pt>
                <c:pt idx="22">
                  <c:v>72.233446311243711</c:v>
                </c:pt>
                <c:pt idx="23">
                  <c:v>67.251645804895503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SEP 23 '!$AL$9:$AL$32</c:f>
              <c:numCache>
                <c:formatCode>0.00</c:formatCode>
                <c:ptCount val="24"/>
                <c:pt idx="0">
                  <c:v>80.077806653239662</c:v>
                </c:pt>
                <c:pt idx="1">
                  <c:v>74.64230065006177</c:v>
                </c:pt>
                <c:pt idx="2">
                  <c:v>67.981669043668489</c:v>
                </c:pt>
                <c:pt idx="3">
                  <c:v>71.417019451675657</c:v>
                </c:pt>
                <c:pt idx="4">
                  <c:v>70.496399058519714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20.990839999999999</c:v>
                </c:pt>
                <c:pt idx="16">
                  <c:v>60.447594505770709</c:v>
                </c:pt>
                <c:pt idx="17">
                  <c:v>66.097692774852817</c:v>
                </c:pt>
                <c:pt idx="18">
                  <c:v>84.223028967194836</c:v>
                </c:pt>
                <c:pt idx="19">
                  <c:v>84.890464938636796</c:v>
                </c:pt>
                <c:pt idx="20">
                  <c:v>84.045549640150696</c:v>
                </c:pt>
                <c:pt idx="21">
                  <c:v>76.255560699204764</c:v>
                </c:pt>
                <c:pt idx="22">
                  <c:v>72.339149106165067</c:v>
                </c:pt>
                <c:pt idx="23">
                  <c:v>69.682659719545953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J19" sqref="J1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4" t="s">
        <v>101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54" ht="20.25" x14ac:dyDescent="0.25">
      <c r="A2" s="145">
        <v>45171</v>
      </c>
      <c r="B2" s="145"/>
      <c r="C2" s="145"/>
      <c r="D2" s="145"/>
      <c r="E2" s="145"/>
      <c r="F2" s="145"/>
      <c r="G2" s="145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6" t="s">
        <v>0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75" t="s">
        <v>89</v>
      </c>
      <c r="AG4" s="176"/>
      <c r="AH4" s="176"/>
      <c r="AI4" s="176"/>
      <c r="AJ4" s="151" t="s">
        <v>102</v>
      </c>
      <c r="AK4" s="152"/>
      <c r="AL4" s="151" t="s">
        <v>103</v>
      </c>
      <c r="AM4" s="152"/>
      <c r="AN4" s="138" t="s">
        <v>69</v>
      </c>
      <c r="AO4" s="139"/>
      <c r="AP4" s="139"/>
      <c r="AQ4" s="139"/>
      <c r="AR4" s="139"/>
      <c r="AS4" s="140"/>
    </row>
    <row r="5" spans="1:54" ht="15.75" customHeight="1" thickBot="1" x14ac:dyDescent="0.3">
      <c r="B5" s="148"/>
      <c r="C5" s="149"/>
      <c r="D5" s="149"/>
      <c r="E5" s="149"/>
      <c r="F5" s="149"/>
      <c r="G5" s="149"/>
      <c r="H5" s="149"/>
      <c r="I5" s="149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77"/>
      <c r="AG5" s="178"/>
      <c r="AH5" s="178"/>
      <c r="AI5" s="178"/>
      <c r="AJ5" s="153"/>
      <c r="AK5" s="154"/>
      <c r="AL5" s="153"/>
      <c r="AM5" s="154"/>
      <c r="AN5" s="141"/>
      <c r="AO5" s="142"/>
      <c r="AP5" s="142"/>
      <c r="AQ5" s="142"/>
      <c r="AR5" s="142"/>
      <c r="AS5" s="143"/>
    </row>
    <row r="6" spans="1:54" ht="18.75" customHeight="1" thickBot="1" x14ac:dyDescent="0.3">
      <c r="B6" s="166" t="s">
        <v>1</v>
      </c>
      <c r="C6" s="167"/>
      <c r="D6" s="167"/>
      <c r="E6" s="167"/>
      <c r="F6" s="167"/>
      <c r="G6" s="167"/>
      <c r="H6" s="167"/>
      <c r="I6" s="168"/>
      <c r="J6" s="166" t="s">
        <v>74</v>
      </c>
      <c r="K6" s="169"/>
      <c r="L6" s="167"/>
      <c r="M6" s="167"/>
      <c r="N6" s="167"/>
      <c r="O6" s="167"/>
      <c r="P6" s="168"/>
      <c r="Q6" s="170"/>
      <c r="R6" s="160" t="s">
        <v>90</v>
      </c>
      <c r="S6" s="161"/>
      <c r="T6" s="161"/>
      <c r="U6" s="161"/>
      <c r="V6" s="161"/>
      <c r="W6" s="161"/>
      <c r="X6" s="161"/>
      <c r="Y6" s="161"/>
      <c r="Z6" s="160" t="s">
        <v>91</v>
      </c>
      <c r="AA6" s="161"/>
      <c r="AB6" s="161"/>
      <c r="AC6" s="161"/>
      <c r="AD6" s="161"/>
      <c r="AE6" s="161"/>
      <c r="AF6" s="162" t="s">
        <v>14</v>
      </c>
      <c r="AG6" s="163"/>
      <c r="AH6" s="171" t="s">
        <v>11</v>
      </c>
      <c r="AI6" s="172"/>
      <c r="AJ6" s="153"/>
      <c r="AK6" s="154"/>
      <c r="AL6" s="153"/>
      <c r="AM6" s="154"/>
      <c r="AN6" s="141"/>
      <c r="AO6" s="142"/>
      <c r="AP6" s="142"/>
      <c r="AQ6" s="142"/>
      <c r="AR6" s="142"/>
      <c r="AS6" s="143"/>
    </row>
    <row r="7" spans="1:54" ht="36.75" customHeight="1" thickBot="1" x14ac:dyDescent="0.3">
      <c r="B7" s="207" t="s">
        <v>12</v>
      </c>
      <c r="C7" s="208"/>
      <c r="D7" s="208"/>
      <c r="E7" s="209"/>
      <c r="F7" s="208" t="s">
        <v>13</v>
      </c>
      <c r="G7" s="208"/>
      <c r="H7" s="208"/>
      <c r="I7" s="210"/>
      <c r="J7" s="182" t="s">
        <v>7</v>
      </c>
      <c r="K7" s="158"/>
      <c r="L7" s="157" t="s">
        <v>8</v>
      </c>
      <c r="M7" s="158"/>
      <c r="N7" s="157" t="s">
        <v>9</v>
      </c>
      <c r="O7" s="158"/>
      <c r="P7" s="157" t="s">
        <v>10</v>
      </c>
      <c r="Q7" s="159"/>
      <c r="R7" s="182" t="s">
        <v>4</v>
      </c>
      <c r="S7" s="183"/>
      <c r="T7" s="183"/>
      <c r="U7" s="183"/>
      <c r="V7" s="183"/>
      <c r="W7" s="183"/>
      <c r="X7" s="157" t="s">
        <v>88</v>
      </c>
      <c r="Y7" s="159"/>
      <c r="Z7" s="182" t="s">
        <v>3</v>
      </c>
      <c r="AA7" s="183"/>
      <c r="AB7" s="183"/>
      <c r="AC7" s="158"/>
      <c r="AD7" s="211" t="s">
        <v>88</v>
      </c>
      <c r="AE7" s="211"/>
      <c r="AF7" s="164"/>
      <c r="AG7" s="165"/>
      <c r="AH7" s="173"/>
      <c r="AI7" s="174"/>
      <c r="AJ7" s="155"/>
      <c r="AK7" s="156"/>
      <c r="AL7" s="155"/>
      <c r="AM7" s="156"/>
      <c r="AN7" s="141"/>
      <c r="AO7" s="142"/>
      <c r="AP7" s="142"/>
      <c r="AQ7" s="142"/>
      <c r="AR7" s="142"/>
      <c r="AS7" s="143"/>
    </row>
    <row r="8" spans="1:54" ht="33.75" thickTop="1" x14ac:dyDescent="0.25">
      <c r="A8" s="24" t="s">
        <v>5</v>
      </c>
      <c r="B8" s="71" t="s">
        <v>6</v>
      </c>
      <c r="C8" s="15" t="s">
        <v>36</v>
      </c>
      <c r="D8" s="15" t="s">
        <v>37</v>
      </c>
      <c r="E8" s="16" t="s">
        <v>35</v>
      </c>
      <c r="F8" s="73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4" t="s">
        <v>77</v>
      </c>
      <c r="S8" s="85" t="s">
        <v>78</v>
      </c>
      <c r="T8" s="85" t="s">
        <v>81</v>
      </c>
      <c r="U8" s="85" t="s">
        <v>82</v>
      </c>
      <c r="V8" s="85" t="s">
        <v>83</v>
      </c>
      <c r="W8" s="85" t="s">
        <v>84</v>
      </c>
      <c r="X8" s="13" t="s">
        <v>40</v>
      </c>
      <c r="Y8" s="14" t="s">
        <v>87</v>
      </c>
      <c r="Z8" s="84" t="s">
        <v>79</v>
      </c>
      <c r="AA8" s="85" t="s">
        <v>80</v>
      </c>
      <c r="AB8" s="85" t="s">
        <v>85</v>
      </c>
      <c r="AC8" s="86" t="s">
        <v>86</v>
      </c>
      <c r="AD8" s="86" t="s">
        <v>42</v>
      </c>
      <c r="AE8" s="87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3"/>
      <c r="AO8" s="124"/>
      <c r="AP8" s="124"/>
      <c r="AQ8" s="124"/>
      <c r="AR8" s="124"/>
      <c r="AS8" s="118"/>
    </row>
    <row r="9" spans="1:54" ht="15.75" x14ac:dyDescent="0.25">
      <c r="A9" s="25">
        <v>1</v>
      </c>
      <c r="B9" s="72">
        <v>83.830000000000013</v>
      </c>
      <c r="C9" s="49">
        <f t="shared" ref="C9:C32" si="0">AK9-AE9</f>
        <v>-2.1837811362766928</v>
      </c>
      <c r="D9" s="50">
        <f t="shared" ref="D9:D32" si="1">AM9-Y9</f>
        <v>79.608064993619905</v>
      </c>
      <c r="E9" s="57">
        <f t="shared" ref="E9:E32" si="2">(AG9+AI9)-Q9</f>
        <v>6.4057161426568205</v>
      </c>
      <c r="F9" s="74">
        <v>162.41</v>
      </c>
      <c r="G9" s="50">
        <f t="shared" ref="G9:G32" si="3">AJ9-AD9</f>
        <v>106.7544099485349</v>
      </c>
      <c r="H9" s="50">
        <f t="shared" ref="H9:H32" si="4">AL9-X9</f>
        <v>80.077806653239662</v>
      </c>
      <c r="I9" s="51">
        <f t="shared" ref="I9:I32" si="5">(AH9+AF9)-P9</f>
        <v>-24.422216601774565</v>
      </c>
      <c r="J9" s="56">
        <v>32.22</v>
      </c>
      <c r="K9" s="82">
        <v>0</v>
      </c>
      <c r="L9" s="65">
        <v>0</v>
      </c>
      <c r="M9" s="65">
        <v>0</v>
      </c>
      <c r="N9" s="65">
        <v>0</v>
      </c>
      <c r="O9" s="65">
        <v>0</v>
      </c>
      <c r="P9" s="70">
        <f>J9+L9+N9</f>
        <v>32.22</v>
      </c>
      <c r="Q9" s="80">
        <f>K9+M9+O9</f>
        <v>0</v>
      </c>
      <c r="R9" s="89">
        <v>0</v>
      </c>
      <c r="S9" s="82">
        <v>0</v>
      </c>
      <c r="T9" s="82">
        <v>0</v>
      </c>
      <c r="U9" s="82">
        <v>58.38</v>
      </c>
      <c r="V9" s="66">
        <v>0</v>
      </c>
      <c r="W9" s="88">
        <v>0</v>
      </c>
      <c r="X9" s="92">
        <f>R9+T9+V9</f>
        <v>0</v>
      </c>
      <c r="Y9" s="93">
        <f>S9+U9+W9</f>
        <v>58.38</v>
      </c>
      <c r="Z9" s="89">
        <v>0</v>
      </c>
      <c r="AA9" s="82">
        <v>0</v>
      </c>
      <c r="AB9" s="82">
        <v>0</v>
      </c>
      <c r="AC9" s="82">
        <v>81.27</v>
      </c>
      <c r="AD9" s="94">
        <f>Z9+AB9</f>
        <v>0</v>
      </c>
      <c r="AE9" s="50">
        <f>AA9+AC9</f>
        <v>81.27</v>
      </c>
      <c r="AF9" s="114">
        <v>0.41682204301075299</v>
      </c>
      <c r="AG9" s="115">
        <v>0.15244341397849501</v>
      </c>
      <c r="AH9" s="52">
        <f t="shared" ref="AH9:AH32" si="6">(F9+P9+X9+AD9)-(AJ9+AL9+AF9)</f>
        <v>7.38096135521468</v>
      </c>
      <c r="AI9" s="61">
        <f t="shared" ref="AI9:AI32" si="7">(B9+Q9+Y9+AE9)-(AM9+AK9+AG9)</f>
        <v>6.2532727286783256</v>
      </c>
      <c r="AJ9" s="62">
        <v>106.7544099485349</v>
      </c>
      <c r="AK9" s="59">
        <v>79.086218863723303</v>
      </c>
      <c r="AL9" s="64">
        <v>80.077806653239662</v>
      </c>
      <c r="AM9" s="59">
        <v>137.9880649936199</v>
      </c>
      <c r="AS9" s="119"/>
      <c r="BA9" s="42"/>
      <c r="BB9" s="42"/>
    </row>
    <row r="10" spans="1:54" ht="15.75" x14ac:dyDescent="0.25">
      <c r="A10" s="25">
        <v>2</v>
      </c>
      <c r="B10" s="67">
        <v>74.550000000000011</v>
      </c>
      <c r="C10" s="49">
        <f t="shared" si="0"/>
        <v>-4.2220566341069627</v>
      </c>
      <c r="D10" s="50">
        <f t="shared" si="1"/>
        <v>72.607976425847056</v>
      </c>
      <c r="E10" s="57">
        <f t="shared" si="2"/>
        <v>6.1640802082599242</v>
      </c>
      <c r="F10" s="66">
        <v>159.97</v>
      </c>
      <c r="G10" s="50">
        <f t="shared" si="3"/>
        <v>109.58288377329023</v>
      </c>
      <c r="H10" s="50">
        <f t="shared" si="4"/>
        <v>74.64230065006177</v>
      </c>
      <c r="I10" s="51">
        <f t="shared" si="5"/>
        <v>-24.255184423352002</v>
      </c>
      <c r="J10" s="56">
        <v>31.95</v>
      </c>
      <c r="K10" s="79">
        <v>0</v>
      </c>
      <c r="L10" s="65">
        <v>0</v>
      </c>
      <c r="M10" s="65">
        <v>0</v>
      </c>
      <c r="N10" s="65">
        <v>0</v>
      </c>
      <c r="O10" s="65">
        <v>0</v>
      </c>
      <c r="P10" s="70">
        <f t="shared" ref="P10:P32" si="8">J10+L10+N10</f>
        <v>31.95</v>
      </c>
      <c r="Q10" s="80">
        <f t="shared" ref="Q10:Q32" si="9">K10+M10+O10</f>
        <v>0</v>
      </c>
      <c r="R10" s="89">
        <v>0</v>
      </c>
      <c r="S10" s="82">
        <v>0</v>
      </c>
      <c r="T10" s="82">
        <v>0</v>
      </c>
      <c r="U10" s="82">
        <v>58.48</v>
      </c>
      <c r="V10" s="82">
        <v>0</v>
      </c>
      <c r="W10" s="82">
        <v>0</v>
      </c>
      <c r="X10" s="92">
        <f t="shared" ref="X10:X32" si="10">R10+T10+V10</f>
        <v>0</v>
      </c>
      <c r="Y10" s="93">
        <f t="shared" ref="Y10:Y32" si="11">S10+U10+W10</f>
        <v>58.48</v>
      </c>
      <c r="Z10" s="89">
        <v>0</v>
      </c>
      <c r="AA10" s="82">
        <v>0</v>
      </c>
      <c r="AB10" s="82">
        <v>0</v>
      </c>
      <c r="AC10" s="82">
        <v>81.819999999999993</v>
      </c>
      <c r="AD10" s="94">
        <f t="shared" ref="AD10:AD32" si="12">Z10+AB10</f>
        <v>0</v>
      </c>
      <c r="AE10" s="50">
        <f t="shared" ref="AE10:AE32" si="13">AA10+AC10</f>
        <v>81.819999999999993</v>
      </c>
      <c r="AF10" s="116">
        <v>0.41682204301075299</v>
      </c>
      <c r="AG10" s="115">
        <v>0.15244341397849501</v>
      </c>
      <c r="AH10" s="52">
        <f t="shared" si="6"/>
        <v>7.2779935336372432</v>
      </c>
      <c r="AI10" s="61">
        <f t="shared" si="7"/>
        <v>6.0116367942814293</v>
      </c>
      <c r="AJ10" s="62">
        <v>109.58288377329023</v>
      </c>
      <c r="AK10" s="59">
        <v>77.59794336589303</v>
      </c>
      <c r="AL10" s="64">
        <v>74.64230065006177</v>
      </c>
      <c r="AM10" s="59">
        <v>131.08797642584705</v>
      </c>
      <c r="AS10" s="119"/>
      <c r="BA10" s="42"/>
      <c r="BB10" s="42"/>
    </row>
    <row r="11" spans="1:54" ht="15" customHeight="1" x14ac:dyDescent="0.25">
      <c r="A11" s="25">
        <v>3</v>
      </c>
      <c r="B11" s="67">
        <v>72.98</v>
      </c>
      <c r="C11" s="49">
        <f t="shared" si="0"/>
        <v>-6.953852941389755</v>
      </c>
      <c r="D11" s="50">
        <f t="shared" si="1"/>
        <v>73.815411928257959</v>
      </c>
      <c r="E11" s="57">
        <f t="shared" si="2"/>
        <v>6.1184410131318208</v>
      </c>
      <c r="F11" s="66">
        <v>150.18</v>
      </c>
      <c r="G11" s="50">
        <f t="shared" si="3"/>
        <v>106.27714546386295</v>
      </c>
      <c r="H11" s="50">
        <f t="shared" si="4"/>
        <v>67.981669043668489</v>
      </c>
      <c r="I11" s="51">
        <f t="shared" si="5"/>
        <v>-24.078814507531423</v>
      </c>
      <c r="J11" s="56">
        <v>31.38</v>
      </c>
      <c r="K11" s="79">
        <v>0</v>
      </c>
      <c r="L11" s="65">
        <v>0</v>
      </c>
      <c r="M11" s="65">
        <v>0</v>
      </c>
      <c r="N11" s="65">
        <v>0</v>
      </c>
      <c r="O11" s="65">
        <v>0</v>
      </c>
      <c r="P11" s="70">
        <f t="shared" si="8"/>
        <v>31.38</v>
      </c>
      <c r="Q11" s="80">
        <f t="shared" si="9"/>
        <v>0</v>
      </c>
      <c r="R11" s="89">
        <v>0</v>
      </c>
      <c r="S11" s="82">
        <v>0</v>
      </c>
      <c r="T11" s="82">
        <v>0</v>
      </c>
      <c r="U11" s="82">
        <v>58.35</v>
      </c>
      <c r="V11" s="82">
        <v>0</v>
      </c>
      <c r="W11" s="82">
        <v>0</v>
      </c>
      <c r="X11" s="92">
        <f t="shared" si="10"/>
        <v>0</v>
      </c>
      <c r="Y11" s="93">
        <f t="shared" si="11"/>
        <v>58.35</v>
      </c>
      <c r="Z11" s="89">
        <v>0</v>
      </c>
      <c r="AA11" s="82">
        <v>0</v>
      </c>
      <c r="AB11" s="82">
        <v>0</v>
      </c>
      <c r="AC11" s="82">
        <v>81.89</v>
      </c>
      <c r="AD11" s="94">
        <f t="shared" si="12"/>
        <v>0</v>
      </c>
      <c r="AE11" s="50">
        <f t="shared" si="13"/>
        <v>81.89</v>
      </c>
      <c r="AF11" s="116">
        <v>0.41682204301075299</v>
      </c>
      <c r="AG11" s="115">
        <v>0.15244341397849501</v>
      </c>
      <c r="AH11" s="52">
        <f t="shared" si="6"/>
        <v>6.8843634494578225</v>
      </c>
      <c r="AI11" s="61">
        <f t="shared" si="7"/>
        <v>5.9659975991533258</v>
      </c>
      <c r="AJ11" s="62">
        <v>106.27714546386295</v>
      </c>
      <c r="AK11" s="59">
        <v>74.936147058610246</v>
      </c>
      <c r="AL11" s="64">
        <v>67.981669043668489</v>
      </c>
      <c r="AM11" s="59">
        <v>132.16541192825795</v>
      </c>
      <c r="AS11" s="119"/>
      <c r="BA11" s="42"/>
      <c r="BB11" s="42"/>
    </row>
    <row r="12" spans="1:54" ht="15" customHeight="1" x14ac:dyDescent="0.25">
      <c r="A12" s="25">
        <v>4</v>
      </c>
      <c r="B12" s="67">
        <v>70.150000000000006</v>
      </c>
      <c r="C12" s="49">
        <f t="shared" si="0"/>
        <v>-7.1349810870716368</v>
      </c>
      <c r="D12" s="50">
        <f t="shared" si="1"/>
        <v>71.222539069382393</v>
      </c>
      <c r="E12" s="57">
        <f t="shared" si="2"/>
        <v>6.0624420176892562</v>
      </c>
      <c r="F12" s="66">
        <v>149.61000000000001</v>
      </c>
      <c r="G12" s="50">
        <f t="shared" si="3"/>
        <v>102.12029121970558</v>
      </c>
      <c r="H12" s="50">
        <f t="shared" si="4"/>
        <v>71.417019451675657</v>
      </c>
      <c r="I12" s="51">
        <f t="shared" si="5"/>
        <v>-23.927310671381232</v>
      </c>
      <c r="J12" s="56">
        <v>31.2</v>
      </c>
      <c r="K12" s="79">
        <v>0</v>
      </c>
      <c r="L12" s="65">
        <v>0</v>
      </c>
      <c r="M12" s="65">
        <v>0</v>
      </c>
      <c r="N12" s="65">
        <v>0</v>
      </c>
      <c r="O12" s="65">
        <v>0</v>
      </c>
      <c r="P12" s="70">
        <f t="shared" si="8"/>
        <v>31.2</v>
      </c>
      <c r="Q12" s="80">
        <f t="shared" si="9"/>
        <v>0</v>
      </c>
      <c r="R12" s="89">
        <v>0</v>
      </c>
      <c r="S12" s="82">
        <v>0</v>
      </c>
      <c r="T12" s="82">
        <v>0</v>
      </c>
      <c r="U12" s="82">
        <v>58.64</v>
      </c>
      <c r="V12" s="82">
        <v>0</v>
      </c>
      <c r="W12" s="82">
        <v>0</v>
      </c>
      <c r="X12" s="92">
        <f t="shared" si="10"/>
        <v>0</v>
      </c>
      <c r="Y12" s="93">
        <f t="shared" si="11"/>
        <v>58.64</v>
      </c>
      <c r="Z12" s="89">
        <v>0</v>
      </c>
      <c r="AA12" s="82">
        <v>0</v>
      </c>
      <c r="AB12" s="82">
        <v>0</v>
      </c>
      <c r="AC12" s="82">
        <v>82.43</v>
      </c>
      <c r="AD12" s="94">
        <f t="shared" si="12"/>
        <v>0</v>
      </c>
      <c r="AE12" s="50">
        <f t="shared" si="13"/>
        <v>82.43</v>
      </c>
      <c r="AF12" s="116">
        <v>0.41682204301075299</v>
      </c>
      <c r="AG12" s="115">
        <v>0.15244341397849501</v>
      </c>
      <c r="AH12" s="52">
        <f t="shared" si="6"/>
        <v>6.8558672856080136</v>
      </c>
      <c r="AI12" s="61">
        <f t="shared" si="7"/>
        <v>5.9099986037107612</v>
      </c>
      <c r="AJ12" s="62">
        <v>102.12029121970558</v>
      </c>
      <c r="AK12" s="59">
        <v>75.29501891292837</v>
      </c>
      <c r="AL12" s="64">
        <v>71.417019451675657</v>
      </c>
      <c r="AM12" s="59">
        <v>129.86253906938239</v>
      </c>
      <c r="AS12" s="119"/>
      <c r="BA12" s="42"/>
      <c r="BB12" s="42"/>
    </row>
    <row r="13" spans="1:54" ht="15.75" x14ac:dyDescent="0.25">
      <c r="A13" s="25">
        <v>5</v>
      </c>
      <c r="B13" s="67">
        <v>87.3</v>
      </c>
      <c r="C13" s="49">
        <f t="shared" si="0"/>
        <v>11.050609096230502</v>
      </c>
      <c r="D13" s="50">
        <f t="shared" si="1"/>
        <v>70.239307929443356</v>
      </c>
      <c r="E13" s="57">
        <f t="shared" si="2"/>
        <v>6.0100829743261732</v>
      </c>
      <c r="F13" s="66">
        <v>149.53</v>
      </c>
      <c r="G13" s="50">
        <f t="shared" si="3"/>
        <v>103.85861595809962</v>
      </c>
      <c r="H13" s="50">
        <f t="shared" si="4"/>
        <v>70.496399058519714</v>
      </c>
      <c r="I13" s="51">
        <f t="shared" si="5"/>
        <v>-24.825015016619339</v>
      </c>
      <c r="J13" s="56">
        <v>32.130000000000003</v>
      </c>
      <c r="K13" s="79">
        <v>0</v>
      </c>
      <c r="L13" s="65">
        <v>0</v>
      </c>
      <c r="M13" s="65">
        <v>0</v>
      </c>
      <c r="N13" s="65">
        <v>0</v>
      </c>
      <c r="O13" s="65">
        <v>0</v>
      </c>
      <c r="P13" s="70">
        <f t="shared" si="8"/>
        <v>32.130000000000003</v>
      </c>
      <c r="Q13" s="80">
        <f t="shared" si="9"/>
        <v>0</v>
      </c>
      <c r="R13" s="89">
        <v>0</v>
      </c>
      <c r="S13" s="82">
        <v>0</v>
      </c>
      <c r="T13" s="82">
        <v>0</v>
      </c>
      <c r="U13" s="82">
        <v>58.35</v>
      </c>
      <c r="V13" s="82">
        <v>0</v>
      </c>
      <c r="W13" s="82">
        <v>0</v>
      </c>
      <c r="X13" s="92">
        <f t="shared" si="10"/>
        <v>0</v>
      </c>
      <c r="Y13" s="93">
        <f t="shared" si="11"/>
        <v>58.35</v>
      </c>
      <c r="Z13" s="89">
        <v>0</v>
      </c>
      <c r="AA13" s="82">
        <v>0</v>
      </c>
      <c r="AB13" s="82">
        <v>0</v>
      </c>
      <c r="AC13" s="82">
        <v>63.7</v>
      </c>
      <c r="AD13" s="94">
        <f t="shared" si="12"/>
        <v>0</v>
      </c>
      <c r="AE13" s="50">
        <f t="shared" si="13"/>
        <v>63.7</v>
      </c>
      <c r="AF13" s="116">
        <v>0.41682204301075299</v>
      </c>
      <c r="AG13" s="115">
        <v>0.15244341397849501</v>
      </c>
      <c r="AH13" s="52">
        <f t="shared" si="6"/>
        <v>6.8881629403699094</v>
      </c>
      <c r="AI13" s="61">
        <f t="shared" si="7"/>
        <v>5.8576395603476783</v>
      </c>
      <c r="AJ13" s="62">
        <v>103.85861595809962</v>
      </c>
      <c r="AK13" s="59">
        <v>74.750609096230505</v>
      </c>
      <c r="AL13" s="64">
        <v>70.496399058519714</v>
      </c>
      <c r="AM13" s="59">
        <v>128.58930792944335</v>
      </c>
      <c r="AS13" s="119"/>
      <c r="BA13" s="42"/>
      <c r="BB13" s="42"/>
    </row>
    <row r="14" spans="1:54" ht="15.75" customHeight="1" x14ac:dyDescent="0.25">
      <c r="A14" s="25">
        <v>6</v>
      </c>
      <c r="B14" s="129">
        <v>82.039999999999992</v>
      </c>
      <c r="C14" s="49">
        <f t="shared" si="0"/>
        <v>7.9724293078793522</v>
      </c>
      <c r="D14" s="50">
        <f t="shared" si="1"/>
        <v>67.863678964368319</v>
      </c>
      <c r="E14" s="57">
        <f t="shared" si="2"/>
        <v>6.2038917277523256</v>
      </c>
      <c r="F14" s="66">
        <v>0</v>
      </c>
      <c r="G14" s="50">
        <f t="shared" si="3"/>
        <v>0</v>
      </c>
      <c r="H14" s="50">
        <f t="shared" si="4"/>
        <v>0</v>
      </c>
      <c r="I14" s="51">
        <f t="shared" si="5"/>
        <v>0</v>
      </c>
      <c r="J14" s="56">
        <v>0</v>
      </c>
      <c r="K14" s="79">
        <v>0</v>
      </c>
      <c r="L14" s="65">
        <v>0</v>
      </c>
      <c r="M14" s="65">
        <v>0</v>
      </c>
      <c r="N14" s="65">
        <v>0</v>
      </c>
      <c r="O14" s="65">
        <v>0</v>
      </c>
      <c r="P14" s="70">
        <f t="shared" si="8"/>
        <v>0</v>
      </c>
      <c r="Q14" s="80">
        <f t="shared" si="9"/>
        <v>0</v>
      </c>
      <c r="R14" s="89">
        <v>0</v>
      </c>
      <c r="S14" s="82">
        <v>7.0000000000000007E-2</v>
      </c>
      <c r="T14" s="82">
        <v>0</v>
      </c>
      <c r="U14" s="82">
        <v>58.03</v>
      </c>
      <c r="V14" s="82">
        <v>0</v>
      </c>
      <c r="W14" s="82">
        <v>0</v>
      </c>
      <c r="X14" s="92">
        <f t="shared" si="10"/>
        <v>0</v>
      </c>
      <c r="Y14" s="93">
        <f t="shared" si="11"/>
        <v>58.1</v>
      </c>
      <c r="Z14" s="89">
        <v>0</v>
      </c>
      <c r="AA14" s="82">
        <v>0</v>
      </c>
      <c r="AB14" s="82">
        <v>0</v>
      </c>
      <c r="AC14" s="82">
        <v>61.61</v>
      </c>
      <c r="AD14" s="94">
        <f t="shared" si="12"/>
        <v>0</v>
      </c>
      <c r="AE14" s="50">
        <f t="shared" si="13"/>
        <v>61.61</v>
      </c>
      <c r="AF14" s="130">
        <v>0</v>
      </c>
      <c r="AG14" s="131">
        <v>0.56926545698924724</v>
      </c>
      <c r="AH14" s="52">
        <f t="shared" si="6"/>
        <v>0</v>
      </c>
      <c r="AI14" s="61">
        <f t="shared" si="7"/>
        <v>5.6346262707630785</v>
      </c>
      <c r="AJ14" s="62">
        <v>0</v>
      </c>
      <c r="AK14" s="59">
        <v>69.582429307879352</v>
      </c>
      <c r="AL14" s="64">
        <v>0</v>
      </c>
      <c r="AM14" s="59">
        <v>125.96367896436831</v>
      </c>
      <c r="AS14" s="119"/>
      <c r="BA14" s="42"/>
      <c r="BB14" s="42"/>
    </row>
    <row r="15" spans="1:54" ht="15.75" x14ac:dyDescent="0.25">
      <c r="A15" s="25">
        <v>7</v>
      </c>
      <c r="B15" s="129">
        <v>183.69</v>
      </c>
      <c r="C15" s="49">
        <f t="shared" si="0"/>
        <v>79.069873481612746</v>
      </c>
      <c r="D15" s="50">
        <f t="shared" si="1"/>
        <v>94.718335348522743</v>
      </c>
      <c r="E15" s="57">
        <f t="shared" si="2"/>
        <v>9.9017911698645289</v>
      </c>
      <c r="F15" s="66">
        <v>0</v>
      </c>
      <c r="G15" s="50">
        <f t="shared" si="3"/>
        <v>0</v>
      </c>
      <c r="H15" s="50">
        <f t="shared" si="4"/>
        <v>0</v>
      </c>
      <c r="I15" s="51">
        <f t="shared" si="5"/>
        <v>0</v>
      </c>
      <c r="J15" s="56">
        <v>0</v>
      </c>
      <c r="K15" s="79">
        <v>0</v>
      </c>
      <c r="L15" s="65">
        <v>0</v>
      </c>
      <c r="M15" s="65">
        <v>0</v>
      </c>
      <c r="N15" s="65">
        <v>0</v>
      </c>
      <c r="O15" s="65">
        <v>0</v>
      </c>
      <c r="P15" s="70">
        <f t="shared" si="8"/>
        <v>0</v>
      </c>
      <c r="Q15" s="80">
        <f t="shared" si="9"/>
        <v>0</v>
      </c>
      <c r="R15" s="89">
        <v>0</v>
      </c>
      <c r="S15" s="82">
        <v>0.85</v>
      </c>
      <c r="T15" s="82">
        <v>0</v>
      </c>
      <c r="U15" s="82">
        <v>57.92</v>
      </c>
      <c r="V15" s="82">
        <v>0</v>
      </c>
      <c r="W15" s="82">
        <v>0</v>
      </c>
      <c r="X15" s="92">
        <f t="shared" si="10"/>
        <v>0</v>
      </c>
      <c r="Y15" s="93">
        <f t="shared" si="11"/>
        <v>58.77</v>
      </c>
      <c r="Z15" s="89">
        <v>0</v>
      </c>
      <c r="AA15" s="82">
        <v>0</v>
      </c>
      <c r="AB15" s="82">
        <v>0</v>
      </c>
      <c r="AC15" s="82">
        <v>91.38</v>
      </c>
      <c r="AD15" s="94">
        <f t="shared" si="12"/>
        <v>0</v>
      </c>
      <c r="AE15" s="50">
        <f t="shared" si="13"/>
        <v>91.38</v>
      </c>
      <c r="AF15" s="130">
        <v>0</v>
      </c>
      <c r="AG15" s="131">
        <v>0.56926545698924724</v>
      </c>
      <c r="AH15" s="52">
        <f t="shared" si="6"/>
        <v>0</v>
      </c>
      <c r="AI15" s="61">
        <f t="shared" si="7"/>
        <v>9.332525712875281</v>
      </c>
      <c r="AJ15" s="62">
        <v>0</v>
      </c>
      <c r="AK15" s="59">
        <v>170.44987348161274</v>
      </c>
      <c r="AL15" s="64">
        <v>0</v>
      </c>
      <c r="AM15" s="59">
        <v>153.48833534852275</v>
      </c>
      <c r="AS15" s="119"/>
      <c r="BA15" s="42"/>
      <c r="BB15" s="42"/>
    </row>
    <row r="16" spans="1:54" ht="15.75" x14ac:dyDescent="0.25">
      <c r="A16" s="25">
        <v>8</v>
      </c>
      <c r="B16" s="129">
        <v>189.67000000000002</v>
      </c>
      <c r="C16" s="49">
        <f t="shared" si="0"/>
        <v>66.973553425836371</v>
      </c>
      <c r="D16" s="50">
        <f t="shared" si="1"/>
        <v>112.41501235654712</v>
      </c>
      <c r="E16" s="57">
        <f t="shared" si="2"/>
        <v>10.281434217616512</v>
      </c>
      <c r="F16" s="66">
        <v>0</v>
      </c>
      <c r="G16" s="50">
        <f t="shared" si="3"/>
        <v>0</v>
      </c>
      <c r="H16" s="50">
        <f t="shared" si="4"/>
        <v>0</v>
      </c>
      <c r="I16" s="51">
        <f t="shared" si="5"/>
        <v>0</v>
      </c>
      <c r="J16" s="56">
        <v>0</v>
      </c>
      <c r="K16" s="79">
        <v>0</v>
      </c>
      <c r="L16" s="65">
        <v>0</v>
      </c>
      <c r="M16" s="65">
        <v>0</v>
      </c>
      <c r="N16" s="65">
        <v>0</v>
      </c>
      <c r="O16" s="65">
        <v>0</v>
      </c>
      <c r="P16" s="70">
        <f t="shared" si="8"/>
        <v>0</v>
      </c>
      <c r="Q16" s="80">
        <f t="shared" si="9"/>
        <v>0</v>
      </c>
      <c r="R16" s="89">
        <v>0</v>
      </c>
      <c r="S16" s="82">
        <v>5.01</v>
      </c>
      <c r="T16" s="82">
        <v>0</v>
      </c>
      <c r="U16" s="82">
        <v>58.16</v>
      </c>
      <c r="V16" s="82">
        <v>0</v>
      </c>
      <c r="W16" s="82">
        <v>0</v>
      </c>
      <c r="X16" s="92">
        <f t="shared" si="10"/>
        <v>0</v>
      </c>
      <c r="Y16" s="93">
        <f t="shared" si="11"/>
        <v>63.169999999999995</v>
      </c>
      <c r="Z16" s="89">
        <v>0</v>
      </c>
      <c r="AA16" s="82">
        <v>2.2999999999999998</v>
      </c>
      <c r="AB16" s="82">
        <v>0</v>
      </c>
      <c r="AC16" s="82">
        <v>92.26</v>
      </c>
      <c r="AD16" s="94">
        <f t="shared" si="12"/>
        <v>0</v>
      </c>
      <c r="AE16" s="50">
        <f t="shared" si="13"/>
        <v>94.56</v>
      </c>
      <c r="AF16" s="130">
        <v>0</v>
      </c>
      <c r="AG16" s="131">
        <v>0.56926545698924724</v>
      </c>
      <c r="AH16" s="52">
        <f t="shared" si="6"/>
        <v>0</v>
      </c>
      <c r="AI16" s="61">
        <f t="shared" si="7"/>
        <v>9.7121687606272644</v>
      </c>
      <c r="AJ16" s="62">
        <v>0</v>
      </c>
      <c r="AK16" s="59">
        <v>161.53355342583637</v>
      </c>
      <c r="AL16" s="64">
        <v>0</v>
      </c>
      <c r="AM16" s="59">
        <v>175.58501235654711</v>
      </c>
      <c r="AS16" s="119"/>
      <c r="BA16" s="42"/>
      <c r="BB16" s="42"/>
    </row>
    <row r="17" spans="1:54" ht="15.75" x14ac:dyDescent="0.25">
      <c r="A17" s="25">
        <v>9</v>
      </c>
      <c r="B17" s="129">
        <v>189.66</v>
      </c>
      <c r="C17" s="49">
        <f t="shared" si="0"/>
        <v>56.125353798850696</v>
      </c>
      <c r="D17" s="50">
        <f t="shared" si="1"/>
        <v>122.81225143418473</v>
      </c>
      <c r="E17" s="57">
        <f t="shared" si="2"/>
        <v>10.722394766964632</v>
      </c>
      <c r="F17" s="66">
        <v>0</v>
      </c>
      <c r="G17" s="50">
        <f t="shared" si="3"/>
        <v>0</v>
      </c>
      <c r="H17" s="50">
        <f t="shared" si="4"/>
        <v>0</v>
      </c>
      <c r="I17" s="51">
        <f t="shared" si="5"/>
        <v>0</v>
      </c>
      <c r="J17" s="56">
        <v>0</v>
      </c>
      <c r="K17" s="79">
        <v>0</v>
      </c>
      <c r="L17" s="65">
        <v>0</v>
      </c>
      <c r="M17" s="65">
        <v>0</v>
      </c>
      <c r="N17" s="65">
        <v>0</v>
      </c>
      <c r="O17" s="65">
        <v>0</v>
      </c>
      <c r="P17" s="70">
        <f t="shared" si="8"/>
        <v>0</v>
      </c>
      <c r="Q17" s="80">
        <f t="shared" si="9"/>
        <v>0</v>
      </c>
      <c r="R17" s="89">
        <v>0</v>
      </c>
      <c r="S17" s="82">
        <v>16.93</v>
      </c>
      <c r="T17" s="82">
        <v>0</v>
      </c>
      <c r="U17" s="82">
        <v>58.38</v>
      </c>
      <c r="V17" s="82">
        <v>0</v>
      </c>
      <c r="W17" s="82">
        <v>0</v>
      </c>
      <c r="X17" s="92">
        <f t="shared" si="10"/>
        <v>0</v>
      </c>
      <c r="Y17" s="93">
        <f t="shared" si="11"/>
        <v>75.31</v>
      </c>
      <c r="Z17" s="89">
        <v>0</v>
      </c>
      <c r="AA17" s="82">
        <v>5.3</v>
      </c>
      <c r="AB17" s="82">
        <v>0</v>
      </c>
      <c r="AC17" s="82">
        <v>92.88</v>
      </c>
      <c r="AD17" s="94">
        <f t="shared" si="12"/>
        <v>0</v>
      </c>
      <c r="AE17" s="50">
        <f t="shared" si="13"/>
        <v>98.179999999999993</v>
      </c>
      <c r="AF17" s="130">
        <v>0</v>
      </c>
      <c r="AG17" s="131">
        <v>0.56926545698924724</v>
      </c>
      <c r="AH17" s="52">
        <f t="shared" si="6"/>
        <v>0</v>
      </c>
      <c r="AI17" s="61">
        <f t="shared" si="7"/>
        <v>10.153129309975384</v>
      </c>
      <c r="AJ17" s="62">
        <v>0</v>
      </c>
      <c r="AK17" s="59">
        <v>154.30535379885069</v>
      </c>
      <c r="AL17" s="64">
        <v>0</v>
      </c>
      <c r="AM17" s="59">
        <v>198.12225143418473</v>
      </c>
      <c r="AS17" s="119"/>
      <c r="BA17" s="42"/>
      <c r="BB17" s="42"/>
    </row>
    <row r="18" spans="1:54" ht="15.75" x14ac:dyDescent="0.25">
      <c r="A18" s="25">
        <v>10</v>
      </c>
      <c r="B18" s="129">
        <v>148.23000000000002</v>
      </c>
      <c r="C18" s="49">
        <f t="shared" si="0"/>
        <v>50.851916543486212</v>
      </c>
      <c r="D18" s="50">
        <f t="shared" si="1"/>
        <v>118.48218246037516</v>
      </c>
      <c r="E18" s="57">
        <f t="shared" si="2"/>
        <v>-21.104099003861364</v>
      </c>
      <c r="F18" s="66">
        <v>0</v>
      </c>
      <c r="G18" s="50">
        <f t="shared" si="3"/>
        <v>0</v>
      </c>
      <c r="H18" s="50">
        <f t="shared" si="4"/>
        <v>0</v>
      </c>
      <c r="I18" s="51">
        <f t="shared" si="5"/>
        <v>0</v>
      </c>
      <c r="J18" s="56">
        <v>0</v>
      </c>
      <c r="K18" s="79">
        <v>31.99</v>
      </c>
      <c r="L18" s="65">
        <v>0</v>
      </c>
      <c r="M18" s="65">
        <v>0</v>
      </c>
      <c r="N18" s="65">
        <v>0</v>
      </c>
      <c r="O18" s="65">
        <v>0</v>
      </c>
      <c r="P18" s="70">
        <f t="shared" si="8"/>
        <v>0</v>
      </c>
      <c r="Q18" s="80">
        <f t="shared" si="9"/>
        <v>31.99</v>
      </c>
      <c r="R18" s="89">
        <v>0</v>
      </c>
      <c r="S18" s="82">
        <v>27.74</v>
      </c>
      <c r="T18" s="82">
        <v>0</v>
      </c>
      <c r="U18" s="82">
        <v>58.32</v>
      </c>
      <c r="V18" s="82">
        <v>0</v>
      </c>
      <c r="W18" s="82">
        <v>0</v>
      </c>
      <c r="X18" s="92">
        <f t="shared" si="10"/>
        <v>0</v>
      </c>
      <c r="Y18" s="93">
        <f t="shared" si="11"/>
        <v>86.06</v>
      </c>
      <c r="Z18" s="89">
        <v>0</v>
      </c>
      <c r="AA18" s="82">
        <v>12</v>
      </c>
      <c r="AB18" s="82">
        <v>0</v>
      </c>
      <c r="AC18" s="82">
        <v>90.71</v>
      </c>
      <c r="AD18" s="94">
        <f t="shared" si="12"/>
        <v>0</v>
      </c>
      <c r="AE18" s="50">
        <f t="shared" si="13"/>
        <v>102.71</v>
      </c>
      <c r="AF18" s="130">
        <v>0</v>
      </c>
      <c r="AG18" s="131">
        <v>0.56926545698924724</v>
      </c>
      <c r="AH18" s="52">
        <f t="shared" si="6"/>
        <v>0</v>
      </c>
      <c r="AI18" s="61">
        <f t="shared" si="7"/>
        <v>10.316635539149388</v>
      </c>
      <c r="AJ18" s="62">
        <v>0</v>
      </c>
      <c r="AK18" s="59">
        <v>153.56191654348621</v>
      </c>
      <c r="AL18" s="64">
        <v>0</v>
      </c>
      <c r="AM18" s="59">
        <v>204.54218246037516</v>
      </c>
      <c r="AS18" s="119"/>
      <c r="BA18" s="42"/>
      <c r="BB18" s="42"/>
    </row>
    <row r="19" spans="1:54" ht="15.75" x14ac:dyDescent="0.25">
      <c r="A19" s="25">
        <v>11</v>
      </c>
      <c r="B19" s="129">
        <v>140.29000000000002</v>
      </c>
      <c r="C19" s="49">
        <f t="shared" si="0"/>
        <v>34.36460621559759</v>
      </c>
      <c r="D19" s="50">
        <f t="shared" si="1"/>
        <v>127.65537866475067</v>
      </c>
      <c r="E19" s="57">
        <f t="shared" si="2"/>
        <v>-21.729984880348248</v>
      </c>
      <c r="F19" s="66">
        <v>0</v>
      </c>
      <c r="G19" s="50">
        <f t="shared" si="3"/>
        <v>0</v>
      </c>
      <c r="H19" s="50">
        <f t="shared" si="4"/>
        <v>0</v>
      </c>
      <c r="I19" s="51">
        <f t="shared" si="5"/>
        <v>0</v>
      </c>
      <c r="J19" s="56">
        <v>0</v>
      </c>
      <c r="K19" s="79">
        <v>32.22</v>
      </c>
      <c r="L19" s="65">
        <v>0</v>
      </c>
      <c r="M19" s="65">
        <v>0</v>
      </c>
      <c r="N19" s="65">
        <v>0</v>
      </c>
      <c r="O19" s="65">
        <v>0</v>
      </c>
      <c r="P19" s="70">
        <f t="shared" si="8"/>
        <v>0</v>
      </c>
      <c r="Q19" s="80">
        <f t="shared" si="9"/>
        <v>32.22</v>
      </c>
      <c r="R19" s="89">
        <v>0</v>
      </c>
      <c r="S19" s="82">
        <v>24.61</v>
      </c>
      <c r="T19" s="82">
        <v>0</v>
      </c>
      <c r="U19" s="82">
        <v>58.31</v>
      </c>
      <c r="V19" s="82">
        <v>0</v>
      </c>
      <c r="W19" s="82">
        <v>0</v>
      </c>
      <c r="X19" s="92">
        <f t="shared" si="10"/>
        <v>0</v>
      </c>
      <c r="Y19" s="93">
        <f t="shared" si="11"/>
        <v>82.92</v>
      </c>
      <c r="Z19" s="89">
        <v>0</v>
      </c>
      <c r="AA19" s="82">
        <v>7.9</v>
      </c>
      <c r="AB19" s="82">
        <v>0</v>
      </c>
      <c r="AC19" s="82">
        <v>91.52</v>
      </c>
      <c r="AD19" s="94">
        <f t="shared" si="12"/>
        <v>0</v>
      </c>
      <c r="AE19" s="50">
        <f t="shared" si="13"/>
        <v>99.42</v>
      </c>
      <c r="AF19" s="130">
        <v>0</v>
      </c>
      <c r="AG19" s="131">
        <v>0.56926545698924724</v>
      </c>
      <c r="AH19" s="52">
        <f t="shared" si="6"/>
        <v>0</v>
      </c>
      <c r="AI19" s="61">
        <f t="shared" si="7"/>
        <v>9.9207496626625016</v>
      </c>
      <c r="AJ19" s="62">
        <v>0</v>
      </c>
      <c r="AK19" s="59">
        <v>133.78460621559759</v>
      </c>
      <c r="AL19" s="64">
        <v>0</v>
      </c>
      <c r="AM19" s="59">
        <v>210.57537866475067</v>
      </c>
      <c r="AS19" s="119"/>
      <c r="BA19" s="42"/>
      <c r="BB19" s="42"/>
    </row>
    <row r="20" spans="1:54" ht="15.75" x14ac:dyDescent="0.25">
      <c r="A20" s="25">
        <v>12</v>
      </c>
      <c r="B20" s="129">
        <v>172.93</v>
      </c>
      <c r="C20" s="49">
        <f t="shared" si="0"/>
        <v>61.587721354221003</v>
      </c>
      <c r="D20" s="50">
        <f t="shared" si="1"/>
        <v>100.12740407440026</v>
      </c>
      <c r="E20" s="57">
        <f t="shared" si="2"/>
        <v>11.214874571378763</v>
      </c>
      <c r="F20" s="66">
        <v>0</v>
      </c>
      <c r="G20" s="50">
        <f t="shared" si="3"/>
        <v>0</v>
      </c>
      <c r="H20" s="50">
        <f t="shared" si="4"/>
        <v>0</v>
      </c>
      <c r="I20" s="51">
        <f t="shared" si="5"/>
        <v>0</v>
      </c>
      <c r="J20" s="56">
        <v>0</v>
      </c>
      <c r="K20" s="79">
        <v>0</v>
      </c>
      <c r="L20" s="65">
        <v>0</v>
      </c>
      <c r="M20" s="65">
        <v>0</v>
      </c>
      <c r="N20" s="65">
        <v>0</v>
      </c>
      <c r="O20" s="65">
        <v>0</v>
      </c>
      <c r="P20" s="70">
        <f t="shared" si="8"/>
        <v>0</v>
      </c>
      <c r="Q20" s="80">
        <f t="shared" si="9"/>
        <v>0</v>
      </c>
      <c r="R20" s="89">
        <v>0</v>
      </c>
      <c r="S20" s="82">
        <v>25.44</v>
      </c>
      <c r="T20" s="82">
        <v>0</v>
      </c>
      <c r="U20" s="82">
        <v>69.25</v>
      </c>
      <c r="V20" s="82">
        <v>0</v>
      </c>
      <c r="W20" s="82">
        <v>0</v>
      </c>
      <c r="X20" s="92">
        <f t="shared" si="10"/>
        <v>0</v>
      </c>
      <c r="Y20" s="93">
        <f t="shared" si="11"/>
        <v>94.69</v>
      </c>
      <c r="Z20" s="89">
        <v>0</v>
      </c>
      <c r="AA20" s="82">
        <v>18</v>
      </c>
      <c r="AB20" s="82">
        <v>0</v>
      </c>
      <c r="AC20" s="82">
        <v>95.12</v>
      </c>
      <c r="AD20" s="94">
        <f t="shared" si="12"/>
        <v>0</v>
      </c>
      <c r="AE20" s="50">
        <f t="shared" si="13"/>
        <v>113.12</v>
      </c>
      <c r="AF20" s="130">
        <v>0</v>
      </c>
      <c r="AG20" s="131">
        <v>0.56926545698924724</v>
      </c>
      <c r="AH20" s="52">
        <f t="shared" si="6"/>
        <v>0</v>
      </c>
      <c r="AI20" s="61">
        <f t="shared" si="7"/>
        <v>10.645609114389515</v>
      </c>
      <c r="AJ20" s="62">
        <v>0</v>
      </c>
      <c r="AK20" s="59">
        <v>174.70772135422101</v>
      </c>
      <c r="AL20" s="64">
        <v>0</v>
      </c>
      <c r="AM20" s="59">
        <v>194.81740407440026</v>
      </c>
      <c r="AS20" s="119"/>
      <c r="BA20" s="42"/>
      <c r="BB20" s="42"/>
    </row>
    <row r="21" spans="1:54" ht="15.75" x14ac:dyDescent="0.25">
      <c r="A21" s="25">
        <v>13</v>
      </c>
      <c r="B21" s="129">
        <v>151.34</v>
      </c>
      <c r="C21" s="49">
        <f t="shared" si="0"/>
        <v>50.283098974891743</v>
      </c>
      <c r="D21" s="50">
        <f t="shared" si="1"/>
        <v>90.27599123708012</v>
      </c>
      <c r="E21" s="57">
        <f t="shared" si="2"/>
        <v>10.780909788028188</v>
      </c>
      <c r="F21" s="66">
        <v>0</v>
      </c>
      <c r="G21" s="50">
        <f t="shared" si="3"/>
        <v>0</v>
      </c>
      <c r="H21" s="50">
        <f t="shared" si="4"/>
        <v>0</v>
      </c>
      <c r="I21" s="51">
        <f t="shared" si="5"/>
        <v>0</v>
      </c>
      <c r="J21" s="56">
        <v>0</v>
      </c>
      <c r="K21" s="79">
        <v>0</v>
      </c>
      <c r="L21" s="65">
        <v>0</v>
      </c>
      <c r="M21" s="65">
        <v>0</v>
      </c>
      <c r="N21" s="65">
        <v>0</v>
      </c>
      <c r="O21" s="65">
        <v>0</v>
      </c>
      <c r="P21" s="70">
        <f t="shared" si="8"/>
        <v>0</v>
      </c>
      <c r="Q21" s="80">
        <f t="shared" si="9"/>
        <v>0</v>
      </c>
      <c r="R21" s="89">
        <v>0</v>
      </c>
      <c r="S21" s="82">
        <v>21.85</v>
      </c>
      <c r="T21" s="82">
        <v>0</v>
      </c>
      <c r="U21" s="82">
        <v>73.44</v>
      </c>
      <c r="V21" s="82">
        <v>0</v>
      </c>
      <c r="W21" s="82">
        <v>0</v>
      </c>
      <c r="X21" s="92">
        <f t="shared" si="10"/>
        <v>0</v>
      </c>
      <c r="Y21" s="93">
        <f t="shared" si="11"/>
        <v>95.289999999999992</v>
      </c>
      <c r="Z21" s="89">
        <v>0</v>
      </c>
      <c r="AA21" s="82">
        <v>18.399999999999999</v>
      </c>
      <c r="AB21" s="82">
        <v>0</v>
      </c>
      <c r="AC21" s="82">
        <v>100.21</v>
      </c>
      <c r="AD21" s="94">
        <f t="shared" si="12"/>
        <v>0</v>
      </c>
      <c r="AE21" s="50">
        <f t="shared" si="13"/>
        <v>118.60999999999999</v>
      </c>
      <c r="AF21" s="130">
        <v>0</v>
      </c>
      <c r="AG21" s="131">
        <v>0.56926545698924724</v>
      </c>
      <c r="AH21" s="52">
        <f t="shared" si="6"/>
        <v>0</v>
      </c>
      <c r="AI21" s="61">
        <f t="shared" si="7"/>
        <v>10.21164433103894</v>
      </c>
      <c r="AJ21" s="62">
        <v>0</v>
      </c>
      <c r="AK21" s="59">
        <v>168.89309897489173</v>
      </c>
      <c r="AL21" s="64">
        <v>0</v>
      </c>
      <c r="AM21" s="59">
        <v>185.56599123708011</v>
      </c>
      <c r="AS21" s="119"/>
      <c r="BA21" s="42"/>
      <c r="BB21" s="42"/>
    </row>
    <row r="22" spans="1:54" s="132" customFormat="1" ht="15.75" x14ac:dyDescent="0.25">
      <c r="A22" s="25">
        <v>14</v>
      </c>
      <c r="B22" s="129">
        <v>162.68</v>
      </c>
      <c r="C22" s="49">
        <f t="shared" si="0"/>
        <v>54.726259814013872</v>
      </c>
      <c r="D22" s="50">
        <f t="shared" si="1"/>
        <v>97.443566869566496</v>
      </c>
      <c r="E22" s="57">
        <f t="shared" si="2"/>
        <v>10.510173316419658</v>
      </c>
      <c r="F22" s="66">
        <v>0</v>
      </c>
      <c r="G22" s="50">
        <f t="shared" si="3"/>
        <v>0</v>
      </c>
      <c r="H22" s="50">
        <f t="shared" si="4"/>
        <v>0</v>
      </c>
      <c r="I22" s="51">
        <f t="shared" si="5"/>
        <v>0</v>
      </c>
      <c r="J22" s="56">
        <v>0</v>
      </c>
      <c r="K22" s="79">
        <v>0</v>
      </c>
      <c r="L22" s="65">
        <v>0</v>
      </c>
      <c r="M22" s="65">
        <v>0</v>
      </c>
      <c r="N22" s="65">
        <v>0</v>
      </c>
      <c r="O22" s="65">
        <v>0</v>
      </c>
      <c r="P22" s="70">
        <f t="shared" si="8"/>
        <v>0</v>
      </c>
      <c r="Q22" s="80">
        <f t="shared" si="9"/>
        <v>0</v>
      </c>
      <c r="R22" s="89">
        <v>0</v>
      </c>
      <c r="S22" s="82">
        <v>9.82</v>
      </c>
      <c r="T22" s="82">
        <v>0</v>
      </c>
      <c r="U22" s="82">
        <v>73.19</v>
      </c>
      <c r="V22" s="82">
        <v>0</v>
      </c>
      <c r="W22" s="82">
        <v>0</v>
      </c>
      <c r="X22" s="92">
        <f t="shared" si="10"/>
        <v>0</v>
      </c>
      <c r="Y22" s="93">
        <f t="shared" si="11"/>
        <v>83.009999999999991</v>
      </c>
      <c r="Z22" s="89">
        <v>0</v>
      </c>
      <c r="AA22" s="82">
        <v>10.3</v>
      </c>
      <c r="AB22" s="82">
        <v>0</v>
      </c>
      <c r="AC22" s="82">
        <v>99.58</v>
      </c>
      <c r="AD22" s="94">
        <f t="shared" si="12"/>
        <v>0</v>
      </c>
      <c r="AE22" s="50">
        <f t="shared" si="13"/>
        <v>109.88</v>
      </c>
      <c r="AF22" s="130">
        <v>0</v>
      </c>
      <c r="AG22" s="131">
        <v>0.56926545698924724</v>
      </c>
      <c r="AH22" s="52">
        <f t="shared" si="6"/>
        <v>0</v>
      </c>
      <c r="AI22" s="61">
        <f t="shared" si="7"/>
        <v>9.9409078594304106</v>
      </c>
      <c r="AJ22" s="62">
        <v>0</v>
      </c>
      <c r="AK22" s="59">
        <v>164.60625981401387</v>
      </c>
      <c r="AL22" s="64">
        <v>0</v>
      </c>
      <c r="AM22" s="59">
        <v>180.45356686956649</v>
      </c>
      <c r="AP22"/>
      <c r="AQ22"/>
      <c r="AR22"/>
      <c r="AS22" s="133"/>
      <c r="BA22" s="134"/>
      <c r="BB22" s="134"/>
    </row>
    <row r="23" spans="1:54" ht="15.75" x14ac:dyDescent="0.25">
      <c r="A23" s="25">
        <v>15</v>
      </c>
      <c r="B23" s="129">
        <v>163.28</v>
      </c>
      <c r="C23" s="49">
        <f t="shared" si="0"/>
        <v>62.434809097454604</v>
      </c>
      <c r="D23" s="50">
        <f t="shared" si="1"/>
        <v>90.704583319793898</v>
      </c>
      <c r="E23" s="57">
        <f t="shared" si="2"/>
        <v>4.1692654569892476</v>
      </c>
      <c r="F23" s="66">
        <v>0</v>
      </c>
      <c r="G23" s="50">
        <f t="shared" si="3"/>
        <v>0</v>
      </c>
      <c r="H23" s="50">
        <f t="shared" si="4"/>
        <v>0</v>
      </c>
      <c r="I23" s="51">
        <f t="shared" si="5"/>
        <v>0</v>
      </c>
      <c r="J23" s="56">
        <v>0</v>
      </c>
      <c r="K23" s="79">
        <v>0</v>
      </c>
      <c r="L23" s="65">
        <v>0</v>
      </c>
      <c r="M23" s="65">
        <v>0</v>
      </c>
      <c r="N23" s="65">
        <v>0</v>
      </c>
      <c r="O23" s="65">
        <v>0</v>
      </c>
      <c r="P23" s="70">
        <f t="shared" si="8"/>
        <v>0</v>
      </c>
      <c r="Q23" s="80">
        <f t="shared" si="9"/>
        <v>0</v>
      </c>
      <c r="R23" s="89">
        <v>0</v>
      </c>
      <c r="S23" s="82">
        <v>1.8</v>
      </c>
      <c r="T23" s="82">
        <v>0</v>
      </c>
      <c r="U23" s="82">
        <v>73.45</v>
      </c>
      <c r="V23" s="82">
        <v>0</v>
      </c>
      <c r="W23" s="82">
        <v>0</v>
      </c>
      <c r="X23" s="92">
        <f t="shared" si="10"/>
        <v>0</v>
      </c>
      <c r="Y23" s="93">
        <f t="shared" si="11"/>
        <v>75.25</v>
      </c>
      <c r="Z23" s="89">
        <v>0</v>
      </c>
      <c r="AA23" s="82">
        <v>3.4</v>
      </c>
      <c r="AB23" s="82">
        <v>0</v>
      </c>
      <c r="AC23" s="82">
        <v>100.44</v>
      </c>
      <c r="AD23" s="94">
        <f t="shared" si="12"/>
        <v>0</v>
      </c>
      <c r="AE23" s="50">
        <f t="shared" si="13"/>
        <v>103.84</v>
      </c>
      <c r="AF23" s="130">
        <v>0</v>
      </c>
      <c r="AG23" s="131">
        <v>0.56926545698924724</v>
      </c>
      <c r="AH23" s="52">
        <f t="shared" si="6"/>
        <v>0</v>
      </c>
      <c r="AI23" s="61">
        <v>3.6</v>
      </c>
      <c r="AJ23" s="62">
        <v>0</v>
      </c>
      <c r="AK23" s="59">
        <v>166.27480909745461</v>
      </c>
      <c r="AL23" s="64">
        <v>0</v>
      </c>
      <c r="AM23" s="59">
        <v>165.9545833197939</v>
      </c>
      <c r="AS23" s="119"/>
      <c r="BA23" s="42"/>
      <c r="BB23" s="42"/>
    </row>
    <row r="24" spans="1:54" ht="15.75" x14ac:dyDescent="0.25">
      <c r="A24" s="25">
        <v>16</v>
      </c>
      <c r="B24" s="67">
        <v>58.51</v>
      </c>
      <c r="C24" s="49">
        <f t="shared" si="0"/>
        <v>11.138879447647668</v>
      </c>
      <c r="D24" s="50">
        <f t="shared" si="1"/>
        <v>40.323232887248224</v>
      </c>
      <c r="E24" s="57">
        <f t="shared" si="2"/>
        <v>7.0478876651040894</v>
      </c>
      <c r="F24" s="66">
        <v>73.27</v>
      </c>
      <c r="G24" s="50">
        <f t="shared" si="3"/>
        <v>52.34053999999999</v>
      </c>
      <c r="H24" s="50">
        <f t="shared" si="4"/>
        <v>17.870839999999998</v>
      </c>
      <c r="I24" s="51">
        <f t="shared" si="5"/>
        <v>3.0586200000000048</v>
      </c>
      <c r="J24" s="56">
        <v>0</v>
      </c>
      <c r="K24" s="79">
        <v>0</v>
      </c>
      <c r="L24" s="65">
        <v>0</v>
      </c>
      <c r="M24" s="65">
        <v>0</v>
      </c>
      <c r="N24" s="65">
        <v>0</v>
      </c>
      <c r="O24" s="65">
        <v>0</v>
      </c>
      <c r="P24" s="70">
        <f t="shared" si="8"/>
        <v>0</v>
      </c>
      <c r="Q24" s="80">
        <f t="shared" si="9"/>
        <v>0</v>
      </c>
      <c r="R24" s="89">
        <v>3.12</v>
      </c>
      <c r="S24" s="82">
        <v>0</v>
      </c>
      <c r="T24" s="82">
        <v>0</v>
      </c>
      <c r="U24" s="82">
        <v>73.150000000000006</v>
      </c>
      <c r="V24" s="82">
        <v>0</v>
      </c>
      <c r="W24" s="82">
        <v>0</v>
      </c>
      <c r="X24" s="92">
        <f t="shared" si="10"/>
        <v>3.12</v>
      </c>
      <c r="Y24" s="93">
        <f t="shared" si="11"/>
        <v>73.150000000000006</v>
      </c>
      <c r="Z24" s="89">
        <v>4.0999999999999996</v>
      </c>
      <c r="AA24" s="82">
        <v>0</v>
      </c>
      <c r="AB24" s="82">
        <v>0</v>
      </c>
      <c r="AC24" s="82">
        <v>100.24</v>
      </c>
      <c r="AD24" s="94">
        <f t="shared" si="12"/>
        <v>4.0999999999999996</v>
      </c>
      <c r="AE24" s="50">
        <f t="shared" si="13"/>
        <v>100.24</v>
      </c>
      <c r="AF24" s="116">
        <v>0</v>
      </c>
      <c r="AG24" s="115">
        <v>0.56926545698924724</v>
      </c>
      <c r="AH24" s="52">
        <f t="shared" si="6"/>
        <v>3.0586200000000048</v>
      </c>
      <c r="AI24" s="61">
        <f t="shared" si="7"/>
        <v>6.4786222081148424</v>
      </c>
      <c r="AJ24" s="62">
        <v>56.440539999999991</v>
      </c>
      <c r="AK24" s="59">
        <v>111.37887944764766</v>
      </c>
      <c r="AL24" s="64">
        <v>20.990839999999999</v>
      </c>
      <c r="AM24" s="59">
        <v>113.47323288724823</v>
      </c>
      <c r="AS24" s="119"/>
      <c r="BA24" s="42"/>
      <c r="BB24" s="42"/>
    </row>
    <row r="25" spans="1:54" ht="15.75" x14ac:dyDescent="0.25">
      <c r="A25" s="25">
        <v>17</v>
      </c>
      <c r="B25" s="67">
        <v>62.59</v>
      </c>
      <c r="C25" s="49">
        <f t="shared" si="0"/>
        <v>11.048958850376607</v>
      </c>
      <c r="D25" s="50">
        <f t="shared" si="1"/>
        <v>44.816409915134727</v>
      </c>
      <c r="E25" s="57">
        <f t="shared" si="2"/>
        <v>6.7246312344887036</v>
      </c>
      <c r="F25" s="66">
        <v>128.03</v>
      </c>
      <c r="G25" s="50">
        <f t="shared" si="3"/>
        <v>67.685744288315249</v>
      </c>
      <c r="H25" s="50">
        <f t="shared" si="4"/>
        <v>54.797594505770711</v>
      </c>
      <c r="I25" s="51">
        <f t="shared" si="5"/>
        <v>5.5466612059140479</v>
      </c>
      <c r="J25" s="56">
        <v>0</v>
      </c>
      <c r="K25" s="79">
        <v>0</v>
      </c>
      <c r="L25" s="65">
        <v>0</v>
      </c>
      <c r="M25" s="65">
        <v>0</v>
      </c>
      <c r="N25" s="65">
        <v>0</v>
      </c>
      <c r="O25" s="65">
        <v>0</v>
      </c>
      <c r="P25" s="70">
        <f t="shared" si="8"/>
        <v>0</v>
      </c>
      <c r="Q25" s="80">
        <f t="shared" si="9"/>
        <v>0</v>
      </c>
      <c r="R25" s="89">
        <v>5.65</v>
      </c>
      <c r="S25" s="82">
        <v>0</v>
      </c>
      <c r="T25" s="82">
        <v>0</v>
      </c>
      <c r="U25" s="82">
        <v>73.709999999999994</v>
      </c>
      <c r="V25" s="82">
        <v>0</v>
      </c>
      <c r="W25" s="82">
        <v>0</v>
      </c>
      <c r="X25" s="92">
        <f t="shared" si="10"/>
        <v>5.65</v>
      </c>
      <c r="Y25" s="93">
        <f t="shared" si="11"/>
        <v>73.709999999999994</v>
      </c>
      <c r="Z25" s="89">
        <v>1.7</v>
      </c>
      <c r="AA25" s="82">
        <v>0</v>
      </c>
      <c r="AB25" s="82">
        <v>0</v>
      </c>
      <c r="AC25" s="82">
        <v>98.57</v>
      </c>
      <c r="AD25" s="94">
        <f t="shared" si="12"/>
        <v>1.7</v>
      </c>
      <c r="AE25" s="50">
        <f t="shared" si="13"/>
        <v>98.57</v>
      </c>
      <c r="AF25" s="116">
        <v>0.4168220430107526</v>
      </c>
      <c r="AG25" s="115">
        <v>0.15244341397849465</v>
      </c>
      <c r="AH25" s="52">
        <f t="shared" si="6"/>
        <v>5.1298391629032949</v>
      </c>
      <c r="AI25" s="61">
        <f t="shared" si="7"/>
        <v>6.5721878205102087</v>
      </c>
      <c r="AJ25" s="62">
        <v>69.385744288315252</v>
      </c>
      <c r="AK25" s="59">
        <v>109.6189588503766</v>
      </c>
      <c r="AL25" s="64">
        <v>60.447594505770709</v>
      </c>
      <c r="AM25" s="59">
        <v>118.52640991513472</v>
      </c>
      <c r="AS25" s="119"/>
      <c r="BA25" s="42"/>
      <c r="BB25" s="42"/>
    </row>
    <row r="26" spans="1:54" ht="15.75" x14ac:dyDescent="0.25">
      <c r="A26" s="25">
        <v>18</v>
      </c>
      <c r="B26" s="67">
        <v>80.349999999999994</v>
      </c>
      <c r="C26" s="49">
        <f t="shared" si="0"/>
        <v>21.215242631453606</v>
      </c>
      <c r="D26" s="50">
        <f t="shared" si="1"/>
        <v>52.093170561807213</v>
      </c>
      <c r="E26" s="57">
        <f t="shared" si="2"/>
        <v>7.041586806739196</v>
      </c>
      <c r="F26" s="66">
        <v>150.47999999999999</v>
      </c>
      <c r="G26" s="50">
        <f t="shared" si="3"/>
        <v>78.261970632401912</v>
      </c>
      <c r="H26" s="50">
        <f t="shared" si="4"/>
        <v>66.097692774852817</v>
      </c>
      <c r="I26" s="51">
        <f t="shared" si="5"/>
        <v>6.12033659274526</v>
      </c>
      <c r="J26" s="56">
        <v>0</v>
      </c>
      <c r="K26" s="79">
        <v>0</v>
      </c>
      <c r="L26" s="65">
        <v>0</v>
      </c>
      <c r="M26" s="65">
        <v>0</v>
      </c>
      <c r="N26" s="65">
        <v>0</v>
      </c>
      <c r="O26" s="65">
        <v>0</v>
      </c>
      <c r="P26" s="70">
        <f t="shared" si="8"/>
        <v>0</v>
      </c>
      <c r="Q26" s="80">
        <f t="shared" si="9"/>
        <v>0</v>
      </c>
      <c r="R26" s="89">
        <v>0</v>
      </c>
      <c r="S26" s="82">
        <v>0</v>
      </c>
      <c r="T26" s="82">
        <v>0</v>
      </c>
      <c r="U26" s="82">
        <v>73.12</v>
      </c>
      <c r="V26" s="82">
        <v>0</v>
      </c>
      <c r="W26" s="82">
        <v>0</v>
      </c>
      <c r="X26" s="92">
        <f t="shared" si="10"/>
        <v>0</v>
      </c>
      <c r="Y26" s="93">
        <f t="shared" si="11"/>
        <v>73.12</v>
      </c>
      <c r="Z26" s="89">
        <v>0</v>
      </c>
      <c r="AA26" s="82">
        <v>0</v>
      </c>
      <c r="AB26" s="82">
        <v>0</v>
      </c>
      <c r="AC26" s="82">
        <v>92.72</v>
      </c>
      <c r="AD26" s="94">
        <f t="shared" si="12"/>
        <v>0</v>
      </c>
      <c r="AE26" s="50">
        <f t="shared" si="13"/>
        <v>92.72</v>
      </c>
      <c r="AF26" s="116">
        <v>0.4168220430107526</v>
      </c>
      <c r="AG26" s="115">
        <v>0.15244341397849465</v>
      </c>
      <c r="AH26" s="52">
        <f t="shared" si="6"/>
        <v>5.703514549734507</v>
      </c>
      <c r="AI26" s="61">
        <f t="shared" si="7"/>
        <v>6.8891433927607011</v>
      </c>
      <c r="AJ26" s="62">
        <v>78.261970632401912</v>
      </c>
      <c r="AK26" s="59">
        <v>113.9352426314536</v>
      </c>
      <c r="AL26" s="125">
        <v>66.097692774852817</v>
      </c>
      <c r="AM26" s="59">
        <v>125.21317056180722</v>
      </c>
      <c r="AS26" s="119"/>
      <c r="BA26" s="42"/>
      <c r="BB26" s="42"/>
    </row>
    <row r="27" spans="1:54" ht="15.75" x14ac:dyDescent="0.25">
      <c r="A27" s="25">
        <v>19</v>
      </c>
      <c r="B27" s="67">
        <v>115.37</v>
      </c>
      <c r="C27" s="49">
        <f t="shared" si="0"/>
        <v>45.624108395525028</v>
      </c>
      <c r="D27" s="50">
        <f t="shared" si="1"/>
        <v>61.795995492539959</v>
      </c>
      <c r="E27" s="57">
        <f t="shared" si="2"/>
        <v>7.949896111934982</v>
      </c>
      <c r="F27" s="66">
        <v>183.23</v>
      </c>
      <c r="G27" s="50">
        <f t="shared" si="3"/>
        <v>91.642333969091311</v>
      </c>
      <c r="H27" s="50">
        <f t="shared" si="4"/>
        <v>84.223028967194836</v>
      </c>
      <c r="I27" s="51">
        <f t="shared" si="5"/>
        <v>7.3646370637138565</v>
      </c>
      <c r="J27" s="56">
        <v>0</v>
      </c>
      <c r="K27" s="79">
        <v>0</v>
      </c>
      <c r="L27" s="65">
        <v>0</v>
      </c>
      <c r="M27" s="65">
        <v>0</v>
      </c>
      <c r="N27" s="65">
        <v>0</v>
      </c>
      <c r="O27" s="65">
        <v>0</v>
      </c>
      <c r="P27" s="70">
        <f t="shared" si="8"/>
        <v>0</v>
      </c>
      <c r="Q27" s="80">
        <f t="shared" si="9"/>
        <v>0</v>
      </c>
      <c r="R27" s="89">
        <v>0</v>
      </c>
      <c r="S27" s="82">
        <v>0</v>
      </c>
      <c r="T27" s="82">
        <v>0</v>
      </c>
      <c r="U27" s="82">
        <v>72.150000000000006</v>
      </c>
      <c r="V27" s="82">
        <v>0</v>
      </c>
      <c r="W27" s="82">
        <v>0</v>
      </c>
      <c r="X27" s="92">
        <f t="shared" si="10"/>
        <v>0</v>
      </c>
      <c r="Y27" s="93">
        <f t="shared" si="11"/>
        <v>72.150000000000006</v>
      </c>
      <c r="Z27" s="89">
        <v>0</v>
      </c>
      <c r="AA27" s="82">
        <v>0</v>
      </c>
      <c r="AB27" s="82">
        <v>0</v>
      </c>
      <c r="AC27" s="82">
        <v>91.11</v>
      </c>
      <c r="AD27" s="94">
        <f t="shared" si="12"/>
        <v>0</v>
      </c>
      <c r="AE27" s="50">
        <f t="shared" si="13"/>
        <v>91.11</v>
      </c>
      <c r="AF27" s="116">
        <v>0.4168220430107526</v>
      </c>
      <c r="AG27" s="115">
        <v>0.15244341397849465</v>
      </c>
      <c r="AH27" s="52">
        <f t="shared" si="6"/>
        <v>6.9478150207031035</v>
      </c>
      <c r="AI27" s="61">
        <f t="shared" si="7"/>
        <v>7.7974526979564871</v>
      </c>
      <c r="AJ27" s="62">
        <v>91.642333969091311</v>
      </c>
      <c r="AK27" s="59">
        <v>136.73410839552503</v>
      </c>
      <c r="AL27" s="125">
        <v>84.223028967194836</v>
      </c>
      <c r="AM27" s="59">
        <v>133.94599549253996</v>
      </c>
      <c r="AS27" s="119"/>
      <c r="BA27" s="42"/>
      <c r="BB27" s="42"/>
    </row>
    <row r="28" spans="1:54" ht="15.75" x14ac:dyDescent="0.25">
      <c r="A28" s="25">
        <v>20</v>
      </c>
      <c r="B28" s="67">
        <v>113.74</v>
      </c>
      <c r="C28" s="49">
        <f t="shared" si="0"/>
        <v>41.872406451397396</v>
      </c>
      <c r="D28" s="50">
        <f t="shared" si="1"/>
        <v>63.903417584946297</v>
      </c>
      <c r="E28" s="57">
        <f t="shared" si="2"/>
        <v>7.9641759636562943</v>
      </c>
      <c r="F28" s="66">
        <v>179.15</v>
      </c>
      <c r="G28" s="50">
        <f t="shared" si="3"/>
        <v>87.049917127578937</v>
      </c>
      <c r="H28" s="50">
        <f t="shared" si="4"/>
        <v>84.890464938636796</v>
      </c>
      <c r="I28" s="51">
        <f t="shared" si="5"/>
        <v>7.2096179337842861</v>
      </c>
      <c r="J28" s="56">
        <v>0</v>
      </c>
      <c r="K28" s="79">
        <v>0</v>
      </c>
      <c r="L28" s="65">
        <v>0</v>
      </c>
      <c r="M28" s="65">
        <v>0</v>
      </c>
      <c r="N28" s="65">
        <v>0</v>
      </c>
      <c r="O28" s="65">
        <v>0</v>
      </c>
      <c r="P28" s="70">
        <f t="shared" si="8"/>
        <v>0</v>
      </c>
      <c r="Q28" s="80">
        <f t="shared" si="9"/>
        <v>0</v>
      </c>
      <c r="R28" s="89">
        <v>0</v>
      </c>
      <c r="S28" s="82">
        <v>0</v>
      </c>
      <c r="T28" s="82">
        <v>0</v>
      </c>
      <c r="U28" s="82">
        <v>73.540000000000006</v>
      </c>
      <c r="V28" s="82">
        <v>0</v>
      </c>
      <c r="W28" s="82">
        <v>0</v>
      </c>
      <c r="X28" s="92">
        <f t="shared" si="10"/>
        <v>0</v>
      </c>
      <c r="Y28" s="93">
        <f t="shared" si="11"/>
        <v>73.540000000000006</v>
      </c>
      <c r="Z28" s="89">
        <v>0</v>
      </c>
      <c r="AA28" s="82">
        <v>0</v>
      </c>
      <c r="AB28" s="82">
        <v>0</v>
      </c>
      <c r="AC28" s="82">
        <v>91.86</v>
      </c>
      <c r="AD28" s="94">
        <f t="shared" si="12"/>
        <v>0</v>
      </c>
      <c r="AE28" s="50">
        <f t="shared" si="13"/>
        <v>91.86</v>
      </c>
      <c r="AF28" s="116">
        <v>0.4168220430107526</v>
      </c>
      <c r="AG28" s="115">
        <v>0.15244341397849465</v>
      </c>
      <c r="AH28" s="52">
        <f t="shared" si="6"/>
        <v>6.7927958907735331</v>
      </c>
      <c r="AI28" s="61">
        <f t="shared" si="7"/>
        <v>7.8117325496777994</v>
      </c>
      <c r="AJ28" s="62">
        <v>87.049917127578937</v>
      </c>
      <c r="AK28" s="59">
        <v>133.7324064513974</v>
      </c>
      <c r="AL28" s="125">
        <v>84.890464938636796</v>
      </c>
      <c r="AM28" s="59">
        <v>137.4434175849463</v>
      </c>
      <c r="AS28" s="119"/>
      <c r="BA28" s="42"/>
      <c r="BB28" s="42"/>
    </row>
    <row r="29" spans="1:54" ht="15.75" x14ac:dyDescent="0.25">
      <c r="A29" s="25">
        <v>21</v>
      </c>
      <c r="B29" s="67">
        <v>105.76</v>
      </c>
      <c r="C29" s="49">
        <f t="shared" si="0"/>
        <v>38.684880422763655</v>
      </c>
      <c r="D29" s="50">
        <f t="shared" si="1"/>
        <v>59.231880388637833</v>
      </c>
      <c r="E29" s="57">
        <f t="shared" si="2"/>
        <v>7.8432391885984369</v>
      </c>
      <c r="F29" s="66">
        <v>172.3</v>
      </c>
      <c r="G29" s="50">
        <f t="shared" si="3"/>
        <v>81.546768290071881</v>
      </c>
      <c r="H29" s="50">
        <f t="shared" si="4"/>
        <v>84.045549640150696</v>
      </c>
      <c r="I29" s="51">
        <f t="shared" si="5"/>
        <v>6.707682069777432</v>
      </c>
      <c r="J29" s="56">
        <v>0</v>
      </c>
      <c r="K29" s="79">
        <v>0.11</v>
      </c>
      <c r="L29" s="65">
        <v>0</v>
      </c>
      <c r="M29" s="65">
        <v>0</v>
      </c>
      <c r="N29" s="65">
        <v>0</v>
      </c>
      <c r="O29" s="65">
        <v>0</v>
      </c>
      <c r="P29" s="70">
        <f t="shared" si="8"/>
        <v>0</v>
      </c>
      <c r="Q29" s="80">
        <f t="shared" si="9"/>
        <v>0.11</v>
      </c>
      <c r="R29" s="89">
        <v>0</v>
      </c>
      <c r="S29" s="82">
        <v>0</v>
      </c>
      <c r="T29" s="82">
        <v>0</v>
      </c>
      <c r="U29" s="82">
        <v>72.52</v>
      </c>
      <c r="V29" s="82">
        <v>0</v>
      </c>
      <c r="W29" s="82">
        <v>0</v>
      </c>
      <c r="X29" s="92">
        <f t="shared" si="10"/>
        <v>0</v>
      </c>
      <c r="Y29" s="93">
        <f t="shared" si="11"/>
        <v>72.52</v>
      </c>
      <c r="Z29" s="89">
        <v>0</v>
      </c>
      <c r="AA29" s="82">
        <v>0</v>
      </c>
      <c r="AB29" s="82">
        <v>0</v>
      </c>
      <c r="AC29" s="82">
        <v>91.65</v>
      </c>
      <c r="AD29" s="94">
        <f t="shared" si="12"/>
        <v>0</v>
      </c>
      <c r="AE29" s="50">
        <f t="shared" si="13"/>
        <v>91.65</v>
      </c>
      <c r="AF29" s="116">
        <v>0.16645241935483862</v>
      </c>
      <c r="AG29" s="115">
        <v>0.40281303763440862</v>
      </c>
      <c r="AH29" s="52">
        <f t="shared" si="6"/>
        <v>6.5412296504225935</v>
      </c>
      <c r="AI29" s="61">
        <f t="shared" si="7"/>
        <v>7.5504261509640287</v>
      </c>
      <c r="AJ29" s="62">
        <v>81.546768290071881</v>
      </c>
      <c r="AK29" s="59">
        <v>130.33488042276366</v>
      </c>
      <c r="AL29" s="125">
        <v>84.045549640150696</v>
      </c>
      <c r="AM29" s="59">
        <v>131.75188038863783</v>
      </c>
      <c r="AS29" s="119"/>
      <c r="BA29" s="42"/>
      <c r="BB29" s="42"/>
    </row>
    <row r="30" spans="1:54" ht="15.75" x14ac:dyDescent="0.25">
      <c r="A30" s="25">
        <v>22</v>
      </c>
      <c r="B30" s="67">
        <v>93.75</v>
      </c>
      <c r="C30" s="49">
        <f t="shared" si="0"/>
        <v>33.104490995308282</v>
      </c>
      <c r="D30" s="50">
        <f t="shared" si="1"/>
        <v>54.336008641823469</v>
      </c>
      <c r="E30" s="57">
        <f t="shared" si="2"/>
        <v>6.3095003628682651</v>
      </c>
      <c r="F30" s="66">
        <v>160.72</v>
      </c>
      <c r="G30" s="50">
        <f t="shared" si="3"/>
        <v>78.196786062940049</v>
      </c>
      <c r="H30" s="50">
        <f t="shared" si="4"/>
        <v>76.255560699204764</v>
      </c>
      <c r="I30" s="51">
        <f t="shared" si="5"/>
        <v>6.2676532378551695</v>
      </c>
      <c r="J30" s="56">
        <v>0</v>
      </c>
      <c r="K30" s="79">
        <v>1.38</v>
      </c>
      <c r="L30" s="65">
        <v>0</v>
      </c>
      <c r="M30" s="65">
        <v>0</v>
      </c>
      <c r="N30" s="65">
        <v>0</v>
      </c>
      <c r="O30" s="65">
        <v>0</v>
      </c>
      <c r="P30" s="70">
        <f t="shared" si="8"/>
        <v>0</v>
      </c>
      <c r="Q30" s="80">
        <f t="shared" si="9"/>
        <v>1.38</v>
      </c>
      <c r="R30" s="89">
        <v>0</v>
      </c>
      <c r="S30" s="82">
        <v>0</v>
      </c>
      <c r="T30" s="82">
        <v>0</v>
      </c>
      <c r="U30" s="82">
        <v>73.42</v>
      </c>
      <c r="V30" s="82">
        <v>0</v>
      </c>
      <c r="W30" s="82">
        <v>0</v>
      </c>
      <c r="X30" s="92">
        <f t="shared" si="10"/>
        <v>0</v>
      </c>
      <c r="Y30" s="93">
        <f t="shared" si="11"/>
        <v>73.42</v>
      </c>
      <c r="Z30" s="89">
        <v>0</v>
      </c>
      <c r="AA30" s="82">
        <v>0</v>
      </c>
      <c r="AB30" s="82">
        <v>0</v>
      </c>
      <c r="AC30" s="82">
        <v>92.07</v>
      </c>
      <c r="AD30" s="94">
        <f t="shared" si="12"/>
        <v>0</v>
      </c>
      <c r="AE30" s="50">
        <f t="shared" si="13"/>
        <v>92.07</v>
      </c>
      <c r="AF30" s="116">
        <v>0.16645241935483862</v>
      </c>
      <c r="AG30" s="115">
        <v>0.40281303763440862</v>
      </c>
      <c r="AH30" s="52">
        <f t="shared" si="6"/>
        <v>6.101200818500331</v>
      </c>
      <c r="AI30" s="61">
        <f t="shared" si="7"/>
        <v>7.2866873252338564</v>
      </c>
      <c r="AJ30" s="62">
        <v>78.196786062940049</v>
      </c>
      <c r="AK30" s="59">
        <v>125.17449099530828</v>
      </c>
      <c r="AL30" s="125">
        <v>76.255560699204764</v>
      </c>
      <c r="AM30" s="59">
        <v>127.75600864182347</v>
      </c>
      <c r="AS30" s="119"/>
      <c r="BA30" s="42"/>
      <c r="BB30" s="42"/>
    </row>
    <row r="31" spans="1:54" ht="15.75" x14ac:dyDescent="0.25">
      <c r="A31" s="25">
        <v>23</v>
      </c>
      <c r="B31" s="67">
        <v>50.75</v>
      </c>
      <c r="C31" s="49">
        <f t="shared" si="0"/>
        <v>27.420620361050723</v>
      </c>
      <c r="D31" s="50">
        <f t="shared" si="1"/>
        <v>47.858412473551525</v>
      </c>
      <c r="E31" s="57">
        <f t="shared" si="2"/>
        <v>-24.529032834602258</v>
      </c>
      <c r="F31" s="66">
        <v>150.44999999999999</v>
      </c>
      <c r="G31" s="50">
        <f t="shared" si="3"/>
        <v>72.233446311243711</v>
      </c>
      <c r="H31" s="50">
        <f t="shared" si="4"/>
        <v>72.339149106165067</v>
      </c>
      <c r="I31" s="51">
        <f t="shared" si="5"/>
        <v>5.8774045825912236</v>
      </c>
      <c r="J31" s="56">
        <v>0</v>
      </c>
      <c r="K31" s="79">
        <v>31.91</v>
      </c>
      <c r="L31" s="65">
        <v>0</v>
      </c>
      <c r="M31" s="65">
        <v>0</v>
      </c>
      <c r="N31" s="65">
        <v>0</v>
      </c>
      <c r="O31" s="65">
        <v>0</v>
      </c>
      <c r="P31" s="70">
        <f t="shared" si="8"/>
        <v>0</v>
      </c>
      <c r="Q31" s="80">
        <f t="shared" si="9"/>
        <v>31.91</v>
      </c>
      <c r="R31" s="89">
        <v>0</v>
      </c>
      <c r="S31" s="82">
        <v>0</v>
      </c>
      <c r="T31" s="82">
        <v>0</v>
      </c>
      <c r="U31" s="82">
        <v>74.599999999999994</v>
      </c>
      <c r="V31" s="82">
        <v>0</v>
      </c>
      <c r="W31" s="82">
        <v>0</v>
      </c>
      <c r="X31" s="92">
        <f t="shared" si="10"/>
        <v>0</v>
      </c>
      <c r="Y31" s="93">
        <f t="shared" si="11"/>
        <v>74.599999999999994</v>
      </c>
      <c r="Z31" s="89">
        <v>0</v>
      </c>
      <c r="AA31" s="82">
        <v>0</v>
      </c>
      <c r="AB31" s="82">
        <v>0</v>
      </c>
      <c r="AC31" s="82">
        <v>92.34</v>
      </c>
      <c r="AD31" s="94">
        <f t="shared" si="12"/>
        <v>0</v>
      </c>
      <c r="AE31" s="50">
        <f t="shared" si="13"/>
        <v>92.34</v>
      </c>
      <c r="AF31" s="116">
        <v>0.16645241935483862</v>
      </c>
      <c r="AG31" s="115">
        <v>0.40281303763440862</v>
      </c>
      <c r="AH31" s="52">
        <f t="shared" si="6"/>
        <v>5.7109521632363851</v>
      </c>
      <c r="AI31" s="61">
        <f t="shared" si="7"/>
        <v>6.9781541277633323</v>
      </c>
      <c r="AJ31" s="62">
        <v>72.233446311243711</v>
      </c>
      <c r="AK31" s="59">
        <v>119.76062036105073</v>
      </c>
      <c r="AL31" s="125">
        <v>72.339149106165067</v>
      </c>
      <c r="AM31" s="59">
        <v>122.45841247355152</v>
      </c>
      <c r="AS31" s="119"/>
      <c r="BA31" s="42"/>
      <c r="BB31" s="42"/>
    </row>
    <row r="32" spans="1:54" ht="16.5" thickBot="1" x14ac:dyDescent="0.3">
      <c r="A32" s="26">
        <v>24</v>
      </c>
      <c r="B32" s="68">
        <v>37.58</v>
      </c>
      <c r="C32" s="53">
        <f t="shared" si="0"/>
        <v>18.338448527953943</v>
      </c>
      <c r="D32" s="50">
        <f t="shared" si="1"/>
        <v>44.172273714647432</v>
      </c>
      <c r="E32" s="57">
        <f t="shared" si="2"/>
        <v>-24.930722242601377</v>
      </c>
      <c r="F32" s="69">
        <v>142.51</v>
      </c>
      <c r="G32" s="54">
        <f t="shared" si="3"/>
        <v>67.251645804895503</v>
      </c>
      <c r="H32" s="50">
        <f t="shared" si="4"/>
        <v>69.682659719545953</v>
      </c>
      <c r="I32" s="51">
        <f t="shared" si="5"/>
        <v>5.5756944755585192</v>
      </c>
      <c r="J32" s="56">
        <v>0</v>
      </c>
      <c r="K32" s="79">
        <v>91.99</v>
      </c>
      <c r="L32" s="65">
        <v>0</v>
      </c>
      <c r="M32" s="65">
        <v>0</v>
      </c>
      <c r="N32" s="65">
        <v>0</v>
      </c>
      <c r="O32" s="65">
        <v>0</v>
      </c>
      <c r="P32" s="70">
        <f t="shared" si="8"/>
        <v>0</v>
      </c>
      <c r="Q32" s="80">
        <f t="shared" si="9"/>
        <v>91.99</v>
      </c>
      <c r="R32" s="89">
        <v>0</v>
      </c>
      <c r="S32" s="82">
        <v>0</v>
      </c>
      <c r="T32" s="82">
        <v>0</v>
      </c>
      <c r="U32" s="82">
        <v>76.2</v>
      </c>
      <c r="V32" s="82">
        <v>0</v>
      </c>
      <c r="W32" s="82">
        <v>0</v>
      </c>
      <c r="X32" s="92">
        <f t="shared" si="10"/>
        <v>0</v>
      </c>
      <c r="Y32" s="93">
        <f t="shared" si="11"/>
        <v>76.2</v>
      </c>
      <c r="Z32" s="90">
        <v>0</v>
      </c>
      <c r="AA32" s="91">
        <v>0</v>
      </c>
      <c r="AB32" s="91">
        <v>0</v>
      </c>
      <c r="AC32" s="91">
        <v>92.34</v>
      </c>
      <c r="AD32" s="94">
        <f t="shared" si="12"/>
        <v>0</v>
      </c>
      <c r="AE32" s="50">
        <f t="shared" si="13"/>
        <v>92.34</v>
      </c>
      <c r="AF32" s="116">
        <v>0.16645241935483862</v>
      </c>
      <c r="AG32" s="115">
        <v>0.40281303763440862</v>
      </c>
      <c r="AH32" s="52">
        <f t="shared" si="6"/>
        <v>5.4092420562036807</v>
      </c>
      <c r="AI32" s="61">
        <f t="shared" si="7"/>
        <v>66.656464719764216</v>
      </c>
      <c r="AJ32" s="63">
        <v>67.251645804895503</v>
      </c>
      <c r="AK32" s="60">
        <v>110.67844852795395</v>
      </c>
      <c r="AL32" s="126">
        <v>69.682659719545953</v>
      </c>
      <c r="AM32" s="60">
        <v>120.37227371464743</v>
      </c>
      <c r="AS32" s="119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189.67000000000002</v>
      </c>
      <c r="C33" s="40">
        <f t="shared" ref="C33:AE33" si="14">MAX(C9:C32)</f>
        <v>79.069873481612746</v>
      </c>
      <c r="D33" s="40">
        <f t="shared" si="14"/>
        <v>127.65537866475067</v>
      </c>
      <c r="E33" s="40">
        <f t="shared" si="14"/>
        <v>11.214874571378763</v>
      </c>
      <c r="F33" s="40">
        <f t="shared" si="14"/>
        <v>183.23</v>
      </c>
      <c r="G33" s="40">
        <f t="shared" si="14"/>
        <v>109.58288377329023</v>
      </c>
      <c r="H33" s="40">
        <f t="shared" si="14"/>
        <v>84.890464938636796</v>
      </c>
      <c r="I33" s="40">
        <f t="shared" si="14"/>
        <v>7.3646370637138565</v>
      </c>
      <c r="J33" s="40">
        <f t="shared" si="14"/>
        <v>32.22</v>
      </c>
      <c r="K33" s="40">
        <f t="shared" si="14"/>
        <v>91.99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32.22</v>
      </c>
      <c r="Q33" s="40">
        <f t="shared" si="14"/>
        <v>91.99</v>
      </c>
      <c r="R33" s="40">
        <f t="shared" si="14"/>
        <v>5.65</v>
      </c>
      <c r="S33" s="40">
        <f t="shared" si="14"/>
        <v>27.74</v>
      </c>
      <c r="T33" s="40">
        <f t="shared" si="14"/>
        <v>0</v>
      </c>
      <c r="U33" s="40">
        <f t="shared" si="14"/>
        <v>76.2</v>
      </c>
      <c r="V33" s="40">
        <f t="shared" si="14"/>
        <v>0</v>
      </c>
      <c r="W33" s="40">
        <f t="shared" si="14"/>
        <v>0</v>
      </c>
      <c r="X33" s="40">
        <f t="shared" si="14"/>
        <v>5.65</v>
      </c>
      <c r="Y33" s="40">
        <f t="shared" si="14"/>
        <v>95.289999999999992</v>
      </c>
      <c r="Z33" s="40">
        <f>MAX(Z9:Z32)</f>
        <v>4.0999999999999996</v>
      </c>
      <c r="AA33" s="40">
        <f>MAX(AA9:AA32)</f>
        <v>18.399999999999999</v>
      </c>
      <c r="AB33" s="40">
        <f>MAX(AB9:AB32)</f>
        <v>0</v>
      </c>
      <c r="AC33" s="40">
        <f t="shared" si="14"/>
        <v>100.44</v>
      </c>
      <c r="AD33" s="40">
        <f t="shared" si="14"/>
        <v>4.0999999999999996</v>
      </c>
      <c r="AE33" s="40">
        <f t="shared" si="14"/>
        <v>118.60999999999999</v>
      </c>
      <c r="AF33" s="40">
        <f t="shared" ref="AF33:AM33" si="15">MAX(AF9:AF32)</f>
        <v>0.41682204301075299</v>
      </c>
      <c r="AG33" s="40">
        <f t="shared" si="15"/>
        <v>0.56926545698924724</v>
      </c>
      <c r="AH33" s="40">
        <f t="shared" si="15"/>
        <v>7.38096135521468</v>
      </c>
      <c r="AI33" s="40">
        <f t="shared" si="15"/>
        <v>66.656464719764216</v>
      </c>
      <c r="AJ33" s="40">
        <f t="shared" si="15"/>
        <v>109.58288377329023</v>
      </c>
      <c r="AK33" s="40">
        <f t="shared" si="15"/>
        <v>174.70772135422101</v>
      </c>
      <c r="AL33" s="40">
        <f t="shared" si="15"/>
        <v>84.890464938636796</v>
      </c>
      <c r="AM33" s="127">
        <f t="shared" si="15"/>
        <v>210.57537866475067</v>
      </c>
      <c r="AP33"/>
      <c r="AQ33"/>
      <c r="AR33"/>
      <c r="AS33" s="120"/>
    </row>
    <row r="34" spans="1:45" s="33" customFormat="1" ht="16.5" thickBot="1" x14ac:dyDescent="0.3">
      <c r="A34" s="32" t="s">
        <v>52</v>
      </c>
      <c r="B34" s="41">
        <f>AVERAGE(B9:B33,B9:B32)</f>
        <v>113.70836734693881</v>
      </c>
      <c r="C34" s="41">
        <f t="shared" ref="C34:AE34" si="16">AVERAGE(C9:C33,C9:C32)</f>
        <v>32.772593148388275</v>
      </c>
      <c r="D34" s="41">
        <f t="shared" si="16"/>
        <v>78.463272492606222</v>
      </c>
      <c r="E34" s="41">
        <f t="shared" si="16"/>
        <v>2.8057148174997524</v>
      </c>
      <c r="F34" s="41">
        <f t="shared" si="16"/>
        <v>89.936938775510214</v>
      </c>
      <c r="G34" s="41">
        <f t="shared" si="16"/>
        <v>51.411997581088848</v>
      </c>
      <c r="H34" s="41">
        <f t="shared" si="16"/>
        <v>41.520937456245115</v>
      </c>
      <c r="I34" s="41">
        <f t="shared" si="16"/>
        <v>-2.6162414500759947</v>
      </c>
      <c r="J34" s="41">
        <f t="shared" si="16"/>
        <v>7.142448979591836</v>
      </c>
      <c r="K34" s="41">
        <f t="shared" si="16"/>
        <v>9.616122448979592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7.142448979591836</v>
      </c>
      <c r="Q34" s="41">
        <f t="shared" si="16"/>
        <v>9.616122448979592</v>
      </c>
      <c r="R34" s="41">
        <f t="shared" si="16"/>
        <v>0.47326530612244894</v>
      </c>
      <c r="S34" s="41">
        <f t="shared" si="16"/>
        <v>6.0404081632653064</v>
      </c>
      <c r="T34" s="41">
        <f t="shared" si="16"/>
        <v>0</v>
      </c>
      <c r="U34" s="41">
        <f t="shared" si="16"/>
        <v>66.577959183673471</v>
      </c>
      <c r="V34" s="41">
        <f t="shared" si="16"/>
        <v>0</v>
      </c>
      <c r="W34" s="41">
        <f t="shared" si="16"/>
        <v>0</v>
      </c>
      <c r="X34" s="41">
        <f t="shared" si="16"/>
        <v>0.47326530612244894</v>
      </c>
      <c r="Y34" s="41">
        <f t="shared" si="16"/>
        <v>72.441836734693865</v>
      </c>
      <c r="Z34" s="41">
        <f>AVERAGE(Z9:Z33,Z9:Z32)</f>
        <v>0.32040816326530608</v>
      </c>
      <c r="AA34" s="41">
        <f>AVERAGE(AA9:AA33,AA9:AA32)</f>
        <v>3.5428571428571431</v>
      </c>
      <c r="AB34" s="41">
        <f>AVERAGE(AB9:AB33,AB9:AB32)</f>
        <v>0</v>
      </c>
      <c r="AC34" s="41">
        <f t="shared" si="16"/>
        <v>89.79346938775511</v>
      </c>
      <c r="AD34" s="41">
        <f t="shared" si="16"/>
        <v>0.32040816326530608</v>
      </c>
      <c r="AE34" s="41">
        <f t="shared" si="16"/>
        <v>93.331632653061192</v>
      </c>
      <c r="AF34" s="41">
        <f t="shared" ref="AF34:AM34" si="17">AVERAGE(AF9:AF33,AF9:AF32)</f>
        <v>0.18880077902128595</v>
      </c>
      <c r="AG34" s="41">
        <f t="shared" si="17"/>
        <v>0.38897125027430374</v>
      </c>
      <c r="AH34" s="41">
        <f t="shared" si="17"/>
        <v>3.6886954511988752</v>
      </c>
      <c r="AI34" s="41">
        <f t="shared" si="17"/>
        <v>11.298597763253504</v>
      </c>
      <c r="AJ34" s="41">
        <f t="shared" si="17"/>
        <v>51.648732274966399</v>
      </c>
      <c r="AK34" s="41">
        <f t="shared" si="17"/>
        <v>125.63540637027826</v>
      </c>
      <c r="AL34" s="41">
        <f t="shared" si="17"/>
        <v>41.878896639918587</v>
      </c>
      <c r="AM34" s="128">
        <f t="shared" si="17"/>
        <v>150.65266024770824</v>
      </c>
      <c r="AN34" s="122"/>
      <c r="AO34" s="122"/>
      <c r="AP34" s="117"/>
      <c r="AQ34" s="117"/>
      <c r="AR34" s="117"/>
      <c r="AS34" s="121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2" t="s">
        <v>15</v>
      </c>
      <c r="B36" s="213"/>
      <c r="C36" s="213"/>
      <c r="D36" s="213"/>
      <c r="E36" s="213"/>
      <c r="F36" s="214"/>
      <c r="G36" s="112"/>
      <c r="H36" s="203" t="s">
        <v>94</v>
      </c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5"/>
      <c r="W36" s="203" t="s">
        <v>95</v>
      </c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5"/>
      <c r="AL36" s="203" t="s">
        <v>96</v>
      </c>
      <c r="AM36" s="204"/>
      <c r="AN36" s="204"/>
      <c r="AO36" s="204"/>
      <c r="AP36" s="204"/>
      <c r="AQ36" s="204"/>
      <c r="AR36" s="204"/>
      <c r="AS36" s="205"/>
    </row>
    <row r="37" spans="1:45" ht="23.25" customHeight="1" x14ac:dyDescent="0.25">
      <c r="A37" s="201" t="s">
        <v>93</v>
      </c>
      <c r="B37" s="202"/>
      <c r="C37" s="202"/>
      <c r="D37" s="201" t="s">
        <v>100</v>
      </c>
      <c r="E37" s="202"/>
      <c r="F37" s="206"/>
      <c r="G37" s="113"/>
      <c r="H37" s="198" t="s">
        <v>19</v>
      </c>
      <c r="I37" s="199"/>
      <c r="J37" s="199"/>
      <c r="K37" s="199"/>
      <c r="L37" s="200"/>
      <c r="M37" s="215" t="s">
        <v>17</v>
      </c>
      <c r="N37" s="199"/>
      <c r="O37" s="199"/>
      <c r="P37" s="199"/>
      <c r="Q37" s="200"/>
      <c r="R37" s="215" t="s">
        <v>18</v>
      </c>
      <c r="S37" s="199"/>
      <c r="T37" s="199"/>
      <c r="U37" s="199"/>
      <c r="V37" s="216"/>
      <c r="W37" s="198" t="s">
        <v>97</v>
      </c>
      <c r="X37" s="199"/>
      <c r="Y37" s="199"/>
      <c r="Z37" s="199"/>
      <c r="AA37" s="200"/>
      <c r="AB37" s="215" t="s">
        <v>16</v>
      </c>
      <c r="AC37" s="199"/>
      <c r="AD37" s="199"/>
      <c r="AE37" s="199"/>
      <c r="AF37" s="200"/>
      <c r="AG37" s="215" t="s">
        <v>75</v>
      </c>
      <c r="AH37" s="199"/>
      <c r="AI37" s="199"/>
      <c r="AJ37" s="199"/>
      <c r="AK37" s="216"/>
      <c r="AL37" s="198" t="s">
        <v>92</v>
      </c>
      <c r="AM37" s="199"/>
      <c r="AN37" s="199"/>
      <c r="AO37" s="200"/>
      <c r="AP37" s="215" t="s">
        <v>98</v>
      </c>
      <c r="AQ37" s="199"/>
      <c r="AR37" s="199"/>
      <c r="AS37" s="216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6"/>
      <c r="H38" s="97" t="s">
        <v>24</v>
      </c>
      <c r="I38" s="6"/>
      <c r="J38" s="136">
        <v>282</v>
      </c>
      <c r="K38" s="135"/>
      <c r="L38" s="8" t="s">
        <v>21</v>
      </c>
      <c r="M38" s="5" t="s">
        <v>24</v>
      </c>
      <c r="N38" s="6"/>
      <c r="O38" s="111">
        <v>0</v>
      </c>
      <c r="P38" s="110"/>
      <c r="Q38" s="8" t="s">
        <v>21</v>
      </c>
      <c r="R38" s="97" t="s">
        <v>24</v>
      </c>
      <c r="S38" s="6"/>
      <c r="T38" s="111">
        <v>0</v>
      </c>
      <c r="U38" s="110"/>
      <c r="V38" s="8" t="s">
        <v>21</v>
      </c>
      <c r="W38" s="97" t="s">
        <v>24</v>
      </c>
      <c r="X38" s="6"/>
      <c r="Y38" s="136">
        <v>152.43</v>
      </c>
      <c r="Z38" s="135"/>
      <c r="AA38" s="8" t="s">
        <v>21</v>
      </c>
      <c r="AB38" s="5" t="s">
        <v>23</v>
      </c>
      <c r="AC38" s="30"/>
      <c r="AD38" s="136">
        <v>1622.4</v>
      </c>
      <c r="AE38" s="135"/>
      <c r="AF38" s="7" t="s">
        <v>21</v>
      </c>
      <c r="AG38" s="5" t="s">
        <v>24</v>
      </c>
      <c r="AH38" s="6"/>
      <c r="AI38" s="136">
        <v>0</v>
      </c>
      <c r="AJ38" s="135"/>
      <c r="AK38" s="98" t="s">
        <v>21</v>
      </c>
      <c r="AL38" s="97" t="s">
        <v>24</v>
      </c>
      <c r="AM38" s="135">
        <v>72.688500000000005</v>
      </c>
      <c r="AN38" s="137"/>
      <c r="AO38" s="8" t="s">
        <v>21</v>
      </c>
      <c r="AP38" s="5" t="s">
        <v>24</v>
      </c>
      <c r="AQ38" s="135">
        <v>2121.1999999999998</v>
      </c>
      <c r="AR38" s="135"/>
      <c r="AS38" s="108" t="s">
        <v>21</v>
      </c>
    </row>
    <row r="39" spans="1:45" ht="15.75" thickBot="1" x14ac:dyDescent="0.3">
      <c r="A39" s="9" t="s">
        <v>22</v>
      </c>
      <c r="B39" s="10">
        <v>2226.9499999999998</v>
      </c>
      <c r="C39" s="11" t="s">
        <v>21</v>
      </c>
      <c r="D39" s="9" t="s">
        <v>72</v>
      </c>
      <c r="E39" s="10">
        <v>2837</v>
      </c>
      <c r="F39" s="12" t="s">
        <v>21</v>
      </c>
      <c r="G39" s="96"/>
      <c r="H39" s="99" t="s">
        <v>25</v>
      </c>
      <c r="I39" s="100"/>
      <c r="J39" s="101">
        <v>32.22</v>
      </c>
      <c r="K39" s="102" t="s">
        <v>63</v>
      </c>
      <c r="L39" s="103">
        <v>244.04166666668601</v>
      </c>
      <c r="M39" s="104" t="s">
        <v>25</v>
      </c>
      <c r="N39" s="100"/>
      <c r="O39" s="101">
        <v>0</v>
      </c>
      <c r="P39" s="102" t="s">
        <v>63</v>
      </c>
      <c r="Q39" s="103">
        <v>0</v>
      </c>
      <c r="R39" s="99" t="s">
        <v>25</v>
      </c>
      <c r="S39" s="100"/>
      <c r="T39" s="101">
        <v>0</v>
      </c>
      <c r="U39" s="100" t="s">
        <v>63</v>
      </c>
      <c r="V39" s="106">
        <v>0</v>
      </c>
      <c r="W39" s="99" t="s">
        <v>25</v>
      </c>
      <c r="X39" s="100"/>
      <c r="Y39" s="101">
        <v>27.74</v>
      </c>
      <c r="Z39" s="100" t="s">
        <v>63</v>
      </c>
      <c r="AA39" s="106">
        <v>244.41666666668601</v>
      </c>
      <c r="AB39" s="104" t="s">
        <v>25</v>
      </c>
      <c r="AC39" s="107"/>
      <c r="AD39" s="101">
        <v>78.41</v>
      </c>
      <c r="AE39" s="102" t="s">
        <v>63</v>
      </c>
      <c r="AF39" s="106">
        <v>0.99861111111111101</v>
      </c>
      <c r="AG39" s="104" t="s">
        <v>25</v>
      </c>
      <c r="AH39" s="100"/>
      <c r="AI39" s="101">
        <v>0</v>
      </c>
      <c r="AJ39" s="100" t="s">
        <v>76</v>
      </c>
      <c r="AK39" s="105">
        <v>244.04166666668601</v>
      </c>
      <c r="AL39" s="99" t="s">
        <v>25</v>
      </c>
      <c r="AM39" s="100">
        <v>18.399999999999999</v>
      </c>
      <c r="AN39" s="101" t="s">
        <v>76</v>
      </c>
      <c r="AO39" s="109">
        <v>244.54166666668601</v>
      </c>
      <c r="AP39" s="104" t="s">
        <v>25</v>
      </c>
      <c r="AQ39" s="100">
        <v>100.44</v>
      </c>
      <c r="AR39" s="102" t="s">
        <v>62</v>
      </c>
      <c r="AS39" s="105">
        <v>244.62500000001901</v>
      </c>
    </row>
    <row r="40" spans="1:45" ht="16.5" thickTop="1" thickBot="1" x14ac:dyDescent="0.3"/>
    <row r="41" spans="1:45" ht="24" customHeight="1" thickTop="1" thickBot="1" x14ac:dyDescent="0.3">
      <c r="A41" s="184" t="s">
        <v>26</v>
      </c>
      <c r="B41" s="184"/>
      <c r="C41" s="184"/>
      <c r="D41" s="185"/>
      <c r="E41" s="186" t="s">
        <v>27</v>
      </c>
      <c r="F41" s="187"/>
      <c r="G41" s="188"/>
    </row>
    <row r="42" spans="1:45" ht="25.5" customHeight="1" thickTop="1" thickBot="1" x14ac:dyDescent="0.3">
      <c r="A42" s="189" t="s">
        <v>28</v>
      </c>
      <c r="B42" s="190"/>
      <c r="C42" s="190"/>
      <c r="D42" s="191"/>
      <c r="E42" s="43">
        <v>461.86</v>
      </c>
      <c r="F42" s="44" t="s">
        <v>70</v>
      </c>
      <c r="G42" s="47">
        <v>244.79166666668601</v>
      </c>
    </row>
    <row r="43" spans="1:45" ht="32.25" customHeight="1" thickBot="1" x14ac:dyDescent="0.3">
      <c r="A43" s="192" t="s">
        <v>71</v>
      </c>
      <c r="B43" s="193"/>
      <c r="C43" s="193"/>
      <c r="D43" s="194"/>
      <c r="E43" s="75"/>
      <c r="F43" s="76"/>
      <c r="G43" s="77">
        <v>72.150000000000006</v>
      </c>
    </row>
    <row r="44" spans="1:45" ht="32.25" customHeight="1" thickBot="1" x14ac:dyDescent="0.3">
      <c r="A44" s="192" t="s">
        <v>29</v>
      </c>
      <c r="B44" s="193"/>
      <c r="C44" s="193"/>
      <c r="D44" s="194"/>
      <c r="E44" s="75"/>
      <c r="F44" s="76"/>
      <c r="G44" s="77">
        <v>91.11</v>
      </c>
    </row>
    <row r="45" spans="1:45" ht="29.25" customHeight="1" thickBot="1" x14ac:dyDescent="0.3">
      <c r="A45" s="195" t="s">
        <v>30</v>
      </c>
      <c r="B45" s="196"/>
      <c r="C45" s="196"/>
      <c r="D45" s="197"/>
      <c r="E45" s="45">
        <v>229.93</v>
      </c>
      <c r="F45" s="81" t="s">
        <v>73</v>
      </c>
      <c r="G45" s="48">
        <v>244.83333333335199</v>
      </c>
    </row>
    <row r="46" spans="1:45" ht="34.5" customHeight="1" thickBot="1" x14ac:dyDescent="0.3">
      <c r="A46" s="179" t="s">
        <v>31</v>
      </c>
      <c r="B46" s="180"/>
      <c r="C46" s="180"/>
      <c r="D46" s="181"/>
      <c r="E46" s="46">
        <v>236.23</v>
      </c>
      <c r="F46" s="78" t="s">
        <v>73</v>
      </c>
      <c r="G46" s="58">
        <v>244.79166666668601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C56" t="s">
        <v>104</v>
      </c>
    </row>
    <row r="57" spans="1:44" x14ac:dyDescent="0.25">
      <c r="A57" s="37" t="s">
        <v>66</v>
      </c>
      <c r="C57" t="s">
        <v>105</v>
      </c>
    </row>
    <row r="58" spans="1:44" x14ac:dyDescent="0.25">
      <c r="A58" s="37" t="s">
        <v>67</v>
      </c>
      <c r="C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5"/>
    </row>
    <row r="62" spans="1:44" x14ac:dyDescent="0.25"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80" spans="39:41" x14ac:dyDescent="0.25">
      <c r="AM80" s="142"/>
      <c r="AN80" s="142"/>
      <c r="AO80" s="142"/>
    </row>
    <row r="81" spans="39:41" x14ac:dyDescent="0.25">
      <c r="AM81" s="142"/>
      <c r="AN81" s="142"/>
      <c r="AO81" s="142"/>
    </row>
    <row r="82" spans="39:41" ht="15.75" customHeight="1" x14ac:dyDescent="0.25">
      <c r="AM82" s="95"/>
      <c r="AN82" s="95"/>
      <c r="AO82" s="83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SEP 23 </vt:lpstr>
      <vt:lpstr>'02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2023-09-03T11:56:18Z</dcterms:modified>
</cp:coreProperties>
</file>