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2FB62EAC-FDC8-4B9A-B680-4FAC1D834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SEP 23 " sheetId="3" r:id="rId1"/>
  </sheets>
  <externalReferences>
    <externalReference r:id="rId2"/>
  </externalReferences>
  <definedNames>
    <definedName name="_xlnm.Print_Area" localSheetId="0">'20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" l="1"/>
  <c r="Z33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AH26" i="3" l="1"/>
  <c r="I26" i="3" s="1"/>
  <c r="G26" i="3"/>
  <c r="G28" i="3" l="1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7" i="3"/>
  <c r="D22" i="3"/>
  <c r="D28" i="3"/>
  <c r="D9" i="3" l="1"/>
  <c r="AI9" i="3"/>
  <c r="E9" i="3" s="1"/>
  <c r="C28" i="3"/>
  <c r="C19" i="3"/>
  <c r="C18" i="3"/>
  <c r="C20" i="3"/>
  <c r="D20" i="3"/>
  <c r="D19" i="3"/>
  <c r="AI19" i="3"/>
  <c r="E19" i="3" s="1"/>
  <c r="D18" i="3"/>
  <c r="C16" i="3"/>
  <c r="D16" i="3"/>
  <c r="C15" i="3"/>
  <c r="D15" i="3"/>
  <c r="AI14" i="3"/>
  <c r="D14" i="3"/>
  <c r="AI18" i="3" l="1"/>
  <c r="E18" i="3" s="1"/>
  <c r="AI28" i="3"/>
  <c r="E28" i="3" s="1"/>
  <c r="C21" i="3"/>
  <c r="AI21" i="3"/>
  <c r="E21" i="3" s="1"/>
  <c r="C22" i="3"/>
  <c r="AI22" i="3"/>
  <c r="E22" i="3" s="1"/>
  <c r="C27" i="3"/>
  <c r="AI27" i="3"/>
  <c r="E27" i="3" s="1"/>
  <c r="AI20" i="3"/>
  <c r="E20" i="3" s="1"/>
  <c r="C17" i="3"/>
  <c r="AI17" i="3"/>
  <c r="E17" i="3" s="1"/>
  <c r="AI16" i="3"/>
  <c r="E16" i="3" s="1"/>
  <c r="AI15" i="3"/>
  <c r="E15" i="3" s="1"/>
  <c r="C14" i="3"/>
  <c r="E14" i="3"/>
  <c r="H30" i="3" l="1"/>
  <c r="H31" i="3"/>
  <c r="H32" i="3"/>
  <c r="H29" i="3" l="1"/>
  <c r="H33" i="3" s="1"/>
  <c r="H34" i="3" s="1"/>
  <c r="AL33" i="3"/>
  <c r="AL34" i="3" s="1"/>
  <c r="G32" i="3" l="1"/>
  <c r="AH32" i="3"/>
  <c r="I32" i="3" s="1"/>
  <c r="AH29" i="3"/>
  <c r="I29" i="3" s="1"/>
  <c r="G29" i="3"/>
  <c r="G30" i="3"/>
  <c r="AH30" i="3"/>
  <c r="I30" i="3" s="1"/>
  <c r="G31" i="3"/>
  <c r="AH31" i="3"/>
  <c r="AJ33" i="3"/>
  <c r="AJ34" i="3" s="1"/>
  <c r="G33" i="3" l="1"/>
  <c r="G34" i="3" s="1"/>
  <c r="I31" i="3"/>
  <c r="I33" i="3" s="1"/>
  <c r="I34" i="3" s="1"/>
  <c r="AH33" i="3"/>
  <c r="AH34" i="3" s="1"/>
  <c r="B33" i="3" l="1"/>
  <c r="B34" i="3" s="1"/>
  <c r="D25" i="3" l="1"/>
  <c r="D29" i="3"/>
  <c r="D26" i="3" l="1"/>
  <c r="C26" i="3"/>
  <c r="C24" i="3"/>
  <c r="D24" i="3"/>
  <c r="D23" i="3"/>
  <c r="C23" i="3"/>
  <c r="D32" i="3"/>
  <c r="C32" i="3"/>
  <c r="AM33" i="3"/>
  <c r="AM34" i="3" s="1"/>
  <c r="C31" i="3"/>
  <c r="D31" i="3"/>
  <c r="C30" i="3"/>
  <c r="D30" i="3"/>
  <c r="AI24" i="3" l="1"/>
  <c r="E24" i="3" s="1"/>
  <c r="AI26" i="3"/>
  <c r="E26" i="3" s="1"/>
  <c r="C25" i="3"/>
  <c r="AI25" i="3"/>
  <c r="E25" i="3" s="1"/>
  <c r="AI23" i="3"/>
  <c r="E23" i="3" s="1"/>
  <c r="D33" i="3"/>
  <c r="D34" i="3" s="1"/>
  <c r="AI32" i="3"/>
  <c r="E32" i="3" s="1"/>
  <c r="AI31" i="3"/>
  <c r="E31" i="3" s="1"/>
  <c r="AI30" i="3"/>
  <c r="E30" i="3" s="1"/>
  <c r="C29" i="3"/>
  <c r="AK33" i="3"/>
  <c r="AK34" i="3" s="1"/>
  <c r="AI29" i="3"/>
  <c r="C33" i="3" l="1"/>
  <c r="C34" i="3" s="1"/>
  <c r="E29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<sst xmlns="http://schemas.openxmlformats.org/spreadsheetml/2006/main" count="141" uniqueCount="108">
  <si>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</si>
  <si>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</si>
  <si>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</si>
  <si>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</si>
  <si>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</si>
  <si>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</si>
  <si>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</si>
  <si>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</si>
  <si>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</si>
  <si>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</si>
  <si>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</si>
  <si>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</si>
  <si>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</si>
  <si>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</si>
  <si>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</si>
  <si>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</si>
  <si>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</si>
  <si>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</si>
  <si>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</si>
  <si>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</si>
  <si>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</si>
  <si>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</si>
  <si>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</si>
  <si>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</si>
  <si>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</si>
  <si>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</si>
  <si>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</si>
  <si>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</si>
  <si>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</si>
  <si>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</si>
  <si>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</si>
  <si>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</si>
  <si>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</si>
  <si>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</si>
  <si>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</si>
  <si>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</si>
  <si>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</si>
  <si>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</si>
  <si>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</si>
  <si>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</si>
  <si>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</si>
  <si>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</si>
  <si>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</si>
  <si>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</si>
  <si>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</si>
  <si>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</si>
  <si>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</si>
  <si>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</si>
  <si>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</si>
  <si>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</si>
  <si>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</si>
  <si>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</si>
  <si>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</si>
  <si>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</si>
  <si>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</si>
  <si>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</si>
  <si>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</si>
  <si>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</si>
  <si>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</si>
  <si>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</si>
  <si>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</si>
  <si>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</si>
  <si>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</si>
  <si>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</si>
  <si>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</si>
  <si>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</si>
  <si>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</si>
  <si>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</si>
  <si>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</si>
  <si>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</si>
  <si>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</si>
  <si>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</si>
  <si>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</si>
  <si>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</si>
  <si>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</si>
  <si>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</si>
  <si>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</si>
  <si>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</si>
  <si>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</si>
  <si>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</si>
  <si>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</si>
  <si>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</si>
  <si>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</si>
  <si>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</si>
  <si>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</si>
  <si>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</si>
  <si>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</si>
  <si>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</si>
  <si>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</si>
  <si>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</si>
  <si>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</si>
  <si>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</si>
  <si>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</si>
  <si>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</si>
  <si>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</si>
  <si>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</si>
  <si>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</si>
  <si>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</si>
  <si>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</si>
  <si>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</si>
  <si>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</si>
  <si>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</si>
  <si>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</si>
  <si>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</si>
  <si>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</si>
  <si>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</si>
  <si>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FOFANA et MONTCHO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</si>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</sst>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'20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'!$B$9:$B$32</c:f>
              <c:numCache>
                <c:formatCode>General</c:formatCode>
                <c:ptCount val="24"/>
                <c:pt idx="0">
                  <c:v>75.3</c:v>
                </c:pt>
                <c:pt idx="1">
                  <c:v>52.15</c:v>
                </c:pt>
                <c:pt idx="2">
                  <c:v>46.14</c:v>
                </c:pt>
                <c:pt idx="3">
                  <c:v>53.03</c:v>
                </c:pt>
                <c:pt idx="4">
                  <c:v>45.7</c:v>
                </c:pt>
                <c:pt idx="5">
                  <c:v>46.78</c:v>
                </c:pt>
                <c:pt idx="6">
                  <c:v>53.68</c:v>
                </c:pt>
                <c:pt idx="7">
                  <c:v>80.900000000000006</c:v>
                </c:pt>
                <c:pt idx="8">
                  <c:v>91.9</c:v>
                </c:pt>
                <c:pt idx="9">
                  <c:v>96.34</c:v>
                </c:pt>
                <c:pt idx="10">
                  <c:v>99.77000000000001</c:v>
                </c:pt>
                <c:pt idx="11">
                  <c:v>91.210000000000008</c:v>
                </c:pt>
                <c:pt idx="12">
                  <c:v>90.84</c:v>
                </c:pt>
                <c:pt idx="13">
                  <c:v>96.88</c:v>
                </c:pt>
                <c:pt idx="14">
                  <c:v>122.14</c:v>
                </c:pt>
                <c:pt idx="15">
                  <c:v>118.80000000000001</c:v>
                </c:pt>
                <c:pt idx="16">
                  <c:v>110.28999999999999</c:v>
                </c:pt>
                <c:pt idx="17">
                  <c:v>97.77</c:v>
                </c:pt>
                <c:pt idx="18">
                  <c:v>122.57</c:v>
                </c:pt>
                <c:pt idx="19">
                  <c:v>105.28999999999999</c:v>
                </c:pt>
                <c:pt idx="20">
                  <c:v>105.75</c:v>
                </c:pt>
                <c:pt idx="21">
                  <c:v>95.34</c:v>
                </c:pt>
                <c:pt idx="22">
                  <c:v>83.38</c:v>
                </c:pt>
                <c:pt idx="23">
                  <c:v>76.06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'20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'!$C$9:$C$32</c:f>
              <c:numCache>
                <c:formatCode>General</c:formatCode>
                <c:ptCount val="24"/>
                <c:pt idx="0">
                  <c:v>0.10930169943111423</c:v>
                </c:pt>
                <c:pt idx="1">
                  <c:v>-1.3395833266138482</c:v>
                </c:pt>
                <c:pt idx="2">
                  <c:v>-3.4639005113818797</c:v>
                </c:pt>
                <c:pt idx="3">
                  <c:v>-10.707318006912189</c:v>
                </c:pt>
                <c:pt idx="4">
                  <c:v>-3.6918113830968338</c:v>
                </c:pt>
                <c:pt idx="5">
                  <c:v>-4.0388229267607016</c:v>
                </c:pt>
                <c:pt idx="6">
                  <c:v>-5.9676134889534467</c:v>
                </c:pt>
                <c:pt idx="7">
                  <c:v>8.8441736172442802</c:v>
                </c:pt>
                <c:pt idx="8">
                  <c:v>15.143192380726219</c:v>
                </c:pt>
                <c:pt idx="9">
                  <c:v>21.860517903963142</c:v>
                </c:pt>
                <c:pt idx="10">
                  <c:v>18.397824482127163</c:v>
                </c:pt>
                <c:pt idx="11">
                  <c:v>17.092644622933477</c:v>
                </c:pt>
                <c:pt idx="12">
                  <c:v>17.010869744472529</c:v>
                </c:pt>
                <c:pt idx="13">
                  <c:v>16.109430497297708</c:v>
                </c:pt>
                <c:pt idx="14">
                  <c:v>29.697492551797879</c:v>
                </c:pt>
                <c:pt idx="15">
                  <c:v>30.967896216127997</c:v>
                </c:pt>
                <c:pt idx="16">
                  <c:v>29.697980640890918</c:v>
                </c:pt>
                <c:pt idx="17">
                  <c:v>33.97819650568178</c:v>
                </c:pt>
                <c:pt idx="18">
                  <c:v>37.612111873504489</c:v>
                </c:pt>
                <c:pt idx="19">
                  <c:v>33.556486239196516</c:v>
                </c:pt>
                <c:pt idx="20">
                  <c:v>29.668392011358975</c:v>
                </c:pt>
                <c:pt idx="21">
                  <c:v>27.150822265891591</c:v>
                </c:pt>
                <c:pt idx="22">
                  <c:v>18.551794130976376</c:v>
                </c:pt>
                <c:pt idx="23">
                  <c:v>11.869420706044323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'20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'!$D$9:$D$32</c:f>
              <c:numCache>
                <c:formatCode>0.00</c:formatCode>
                <c:ptCount val="24"/>
                <c:pt idx="0">
                  <c:v>97.485092966443432</c:v>
                </c:pt>
                <c:pt idx="1">
                  <c:v>76.056070718057754</c:v>
                </c:pt>
                <c:pt idx="2">
                  <c:v>72.531367792129103</c:v>
                </c:pt>
                <c:pt idx="3">
                  <c:v>86.004207777685053</c:v>
                </c:pt>
                <c:pt idx="4">
                  <c:v>70.320669408851728</c:v>
                </c:pt>
                <c:pt idx="5">
                  <c:v>71.982528121125654</c:v>
                </c:pt>
                <c:pt idx="6">
                  <c:v>81.372910643857779</c:v>
                </c:pt>
                <c:pt idx="7">
                  <c:v>92.723998272049897</c:v>
                </c:pt>
                <c:pt idx="8">
                  <c:v>97.307446264308766</c:v>
                </c:pt>
                <c:pt idx="9">
                  <c:v>99.035342782219033</c:v>
                </c:pt>
                <c:pt idx="10">
                  <c:v>105.86276489187485</c:v>
                </c:pt>
                <c:pt idx="11">
                  <c:v>97.648761036252438</c:v>
                </c:pt>
                <c:pt idx="12">
                  <c:v>96.548490798812821</c:v>
                </c:pt>
                <c:pt idx="13">
                  <c:v>102.29526776745212</c:v>
                </c:pt>
                <c:pt idx="14">
                  <c:v>112.24821615254479</c:v>
                </c:pt>
                <c:pt idx="15">
                  <c:v>107.64248781678626</c:v>
                </c:pt>
                <c:pt idx="16">
                  <c:v>100.39818262448313</c:v>
                </c:pt>
                <c:pt idx="17">
                  <c:v>83.788071589243003</c:v>
                </c:pt>
                <c:pt idx="18">
                  <c:v>104.10311614782353</c:v>
                </c:pt>
                <c:pt idx="19">
                  <c:v>90.97980923614584</c:v>
                </c:pt>
                <c:pt idx="20">
                  <c:v>95.738288867498355</c:v>
                </c:pt>
                <c:pt idx="21">
                  <c:v>91.892524429892234</c:v>
                </c:pt>
                <c:pt idx="22">
                  <c:v>88.234803083249432</c:v>
                </c:pt>
                <c:pt idx="23">
                  <c:v>88.538356026624655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'20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'!$E$9:$E$32</c:f>
              <c:numCache>
                <c:formatCode>0.00</c:formatCode>
                <c:ptCount val="24"/>
                <c:pt idx="0">
                  <c:v>-22.294394665874549</c:v>
                </c:pt>
                <c:pt idx="1">
                  <c:v>-22.566487391443921</c:v>
                </c:pt>
                <c:pt idx="2">
                  <c:v>-22.927467280747241</c:v>
                </c:pt>
                <c:pt idx="3">
                  <c:v>-22.26688977077287</c:v>
                </c:pt>
                <c:pt idx="4">
                  <c:v>-20.928858025754888</c:v>
                </c:pt>
                <c:pt idx="5">
                  <c:v>-21.163705194364955</c:v>
                </c:pt>
                <c:pt idx="6">
                  <c:v>-21.725297154904336</c:v>
                </c:pt>
                <c:pt idx="7">
                  <c:v>-20.668171889294197</c:v>
                </c:pt>
                <c:pt idx="8">
                  <c:v>-20.550638645035018</c:v>
                </c:pt>
                <c:pt idx="9">
                  <c:v>-24.555860686182164</c:v>
                </c:pt>
                <c:pt idx="10">
                  <c:v>-24.490589374002013</c:v>
                </c:pt>
                <c:pt idx="11">
                  <c:v>-23.531405659185914</c:v>
                </c:pt>
                <c:pt idx="12">
                  <c:v>-22.719360543285358</c:v>
                </c:pt>
                <c:pt idx="13">
                  <c:v>-21.52469826474978</c:v>
                </c:pt>
                <c:pt idx="14">
                  <c:v>-19.805708704342649</c:v>
                </c:pt>
                <c:pt idx="15">
                  <c:v>-19.810384032914289</c:v>
                </c:pt>
                <c:pt idx="16">
                  <c:v>-19.806163265374085</c:v>
                </c:pt>
                <c:pt idx="17">
                  <c:v>-19.99626809492479</c:v>
                </c:pt>
                <c:pt idx="18">
                  <c:v>-19.145228021328052</c:v>
                </c:pt>
                <c:pt idx="19">
                  <c:v>-19.246295475342343</c:v>
                </c:pt>
                <c:pt idx="20">
                  <c:v>-19.65668087885734</c:v>
                </c:pt>
                <c:pt idx="21">
                  <c:v>-23.7033466957838</c:v>
                </c:pt>
                <c:pt idx="22">
                  <c:v>-23.406597214225805</c:v>
                </c:pt>
                <c:pt idx="23">
                  <c:v>-24.347776732668969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'20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'!$Q$9:$Q$32</c:f>
              <c:numCache>
                <c:formatCode>0.00</c:formatCode>
                <c:ptCount val="24"/>
                <c:pt idx="0">
                  <c:v>29.35</c:v>
                </c:pt>
                <c:pt idx="1">
                  <c:v>29.39</c:v>
                </c:pt>
                <c:pt idx="2">
                  <c:v>29.59</c:v>
                </c:pt>
                <c:pt idx="3">
                  <c:v>29.11</c:v>
                </c:pt>
                <c:pt idx="4">
                  <c:v>27.52</c:v>
                </c:pt>
                <c:pt idx="5">
                  <c:v>27.81</c:v>
                </c:pt>
                <c:pt idx="6">
                  <c:v>28.63</c:v>
                </c:pt>
                <c:pt idx="7">
                  <c:v>28.27</c:v>
                </c:pt>
                <c:pt idx="8">
                  <c:v>28.44</c:v>
                </c:pt>
                <c:pt idx="9">
                  <c:v>32.700000000000003</c:v>
                </c:pt>
                <c:pt idx="10">
                  <c:v>32.74</c:v>
                </c:pt>
                <c:pt idx="11">
                  <c:v>31.5</c:v>
                </c:pt>
                <c:pt idx="12">
                  <c:v>30.63</c:v>
                </c:pt>
                <c:pt idx="13">
                  <c:v>29.64</c:v>
                </c:pt>
                <c:pt idx="14">
                  <c:v>28.57</c:v>
                </c:pt>
                <c:pt idx="15">
                  <c:v>28.51</c:v>
                </c:pt>
                <c:pt idx="16">
                  <c:v>28.23</c:v>
                </c:pt>
                <c:pt idx="17">
                  <c:v>28.23</c:v>
                </c:pt>
                <c:pt idx="18">
                  <c:v>27.9</c:v>
                </c:pt>
                <c:pt idx="19">
                  <c:v>27.83</c:v>
                </c:pt>
                <c:pt idx="20">
                  <c:v>28.05</c:v>
                </c:pt>
                <c:pt idx="21">
                  <c:v>31.92</c:v>
                </c:pt>
                <c:pt idx="22">
                  <c:v>31.28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'20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'!$AE$9:$AE$32</c:f>
              <c:numCache>
                <c:formatCode>0.00</c:formatCode>
                <c:ptCount val="24"/>
                <c:pt idx="0">
                  <c:v>91.21</c:v>
                </c:pt>
                <c:pt idx="1">
                  <c:v>91.12</c:v>
                </c:pt>
                <c:pt idx="2">
                  <c:v>91.29</c:v>
                </c:pt>
                <c:pt idx="3">
                  <c:v>91.32</c:v>
                </c:pt>
                <c:pt idx="4">
                  <c:v>91.06</c:v>
                </c:pt>
                <c:pt idx="5">
                  <c:v>92.01</c:v>
                </c:pt>
                <c:pt idx="6">
                  <c:v>93.15</c:v>
                </c:pt>
                <c:pt idx="7">
                  <c:v>90.93</c:v>
                </c:pt>
                <c:pt idx="8">
                  <c:v>90.79</c:v>
                </c:pt>
                <c:pt idx="9">
                  <c:v>90.6</c:v>
                </c:pt>
                <c:pt idx="10">
                  <c:v>90.94</c:v>
                </c:pt>
                <c:pt idx="11">
                  <c:v>90.89</c:v>
                </c:pt>
                <c:pt idx="12">
                  <c:v>90</c:v>
                </c:pt>
                <c:pt idx="13">
                  <c:v>92.09</c:v>
                </c:pt>
                <c:pt idx="14">
                  <c:v>91.89</c:v>
                </c:pt>
                <c:pt idx="15">
                  <c:v>92.21</c:v>
                </c:pt>
                <c:pt idx="16">
                  <c:v>91.95</c:v>
                </c:pt>
                <c:pt idx="17">
                  <c:v>91.79</c:v>
                </c:pt>
                <c:pt idx="18">
                  <c:v>92.07</c:v>
                </c:pt>
                <c:pt idx="19">
                  <c:v>92.55</c:v>
                </c:pt>
                <c:pt idx="20">
                  <c:v>93.26</c:v>
                </c:pt>
                <c:pt idx="21">
                  <c:v>93.91</c:v>
                </c:pt>
                <c:pt idx="22">
                  <c:v>93.98</c:v>
                </c:pt>
                <c:pt idx="23">
                  <c:v>92.36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'20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'!$AK$9:$AK$32</c:f>
              <c:numCache>
                <c:formatCode>0.00</c:formatCode>
                <c:ptCount val="24"/>
                <c:pt idx="0">
                  <c:v>91.319301699431108</c:v>
                </c:pt>
                <c:pt idx="1">
                  <c:v>89.780416673386156</c:v>
                </c:pt>
                <c:pt idx="2">
                  <c:v>87.826099488618127</c:v>
                </c:pt>
                <c:pt idx="3">
                  <c:v>80.612681993087804</c:v>
                </c:pt>
                <c:pt idx="4">
                  <c:v>87.368188616903169</c:v>
                </c:pt>
                <c:pt idx="5">
                  <c:v>87.971177073239303</c:v>
                </c:pt>
                <c:pt idx="6">
                  <c:v>87.182386511046559</c:v>
                </c:pt>
                <c:pt idx="7">
                  <c:v>99.774173617244287</c:v>
                </c:pt>
                <c:pt idx="8">
                  <c:v>105.93319238072623</c:v>
                </c:pt>
                <c:pt idx="9">
                  <c:v>112.46051790396314</c:v>
                </c:pt>
                <c:pt idx="10">
                  <c:v>109.33782448212716</c:v>
                </c:pt>
                <c:pt idx="11">
                  <c:v>107.98264462293348</c:v>
                </c:pt>
                <c:pt idx="12">
                  <c:v>107.01086974447253</c:v>
                </c:pt>
                <c:pt idx="13">
                  <c:v>108.19943049729771</c:v>
                </c:pt>
                <c:pt idx="14">
                  <c:v>121.58749255179788</c:v>
                </c:pt>
                <c:pt idx="15">
                  <c:v>123.17789621612799</c:v>
                </c:pt>
                <c:pt idx="16">
                  <c:v>121.64798064089092</c:v>
                </c:pt>
                <c:pt idx="17">
                  <c:v>125.76819650568179</c:v>
                </c:pt>
                <c:pt idx="18">
                  <c:v>129.68211187350448</c:v>
                </c:pt>
                <c:pt idx="19">
                  <c:v>126.10648623919651</c:v>
                </c:pt>
                <c:pt idx="20">
                  <c:v>122.92839201135898</c:v>
                </c:pt>
                <c:pt idx="21">
                  <c:v>121.06082226589159</c:v>
                </c:pt>
                <c:pt idx="22">
                  <c:v>112.53179413097638</c:v>
                </c:pt>
                <c:pt idx="23">
                  <c:v>104.22942070604432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'20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'!$AM$9:$AM$32</c:f>
              <c:numCache>
                <c:formatCode>0.00</c:formatCode>
                <c:ptCount val="24"/>
                <c:pt idx="0">
                  <c:v>138.73509296644343</c:v>
                </c:pt>
                <c:pt idx="1">
                  <c:v>132.21607071805775</c:v>
                </c:pt>
                <c:pt idx="2">
                  <c:v>128.5813677921291</c:v>
                </c:pt>
                <c:pt idx="3">
                  <c:v>142.06420777768506</c:v>
                </c:pt>
                <c:pt idx="4">
                  <c:v>126.56066940885174</c:v>
                </c:pt>
                <c:pt idx="5">
                  <c:v>127.87252812112565</c:v>
                </c:pt>
                <c:pt idx="6">
                  <c:v>137.63291064385777</c:v>
                </c:pt>
                <c:pt idx="7">
                  <c:v>149.24399827204991</c:v>
                </c:pt>
                <c:pt idx="8">
                  <c:v>153.06744626430876</c:v>
                </c:pt>
                <c:pt idx="9">
                  <c:v>155.38534278221903</c:v>
                </c:pt>
                <c:pt idx="10">
                  <c:v>162.16276489187484</c:v>
                </c:pt>
                <c:pt idx="11">
                  <c:v>153.76876103625244</c:v>
                </c:pt>
                <c:pt idx="12">
                  <c:v>152.72849079881283</c:v>
                </c:pt>
                <c:pt idx="13">
                  <c:v>158.64526776745211</c:v>
                </c:pt>
                <c:pt idx="14">
                  <c:v>167.78821615254478</c:v>
                </c:pt>
                <c:pt idx="15">
                  <c:v>163.95248781678626</c:v>
                </c:pt>
                <c:pt idx="16">
                  <c:v>155.90818262448312</c:v>
                </c:pt>
                <c:pt idx="17">
                  <c:v>145.18807158924301</c:v>
                </c:pt>
                <c:pt idx="18">
                  <c:v>159.36311614782352</c:v>
                </c:pt>
                <c:pt idx="19">
                  <c:v>156.99980923614584</c:v>
                </c:pt>
                <c:pt idx="20">
                  <c:v>153.56828886749835</c:v>
                </c:pt>
                <c:pt idx="21">
                  <c:v>149.30252442989223</c:v>
                </c:pt>
                <c:pt idx="22">
                  <c:v>145.91480308324944</c:v>
                </c:pt>
                <c:pt idx="23">
                  <c:v>146.53835602662465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'20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'!$F$9:$F$32</c:f>
              <c:numCache>
                <c:formatCode>General</c:formatCode>
                <c:ptCount val="24"/>
                <c:pt idx="0">
                  <c:v>184</c:v>
                </c:pt>
                <c:pt idx="1">
                  <c:v>175.51</c:v>
                </c:pt>
                <c:pt idx="2">
                  <c:v>175.96</c:v>
                </c:pt>
                <c:pt idx="3">
                  <c:v>167.66</c:v>
                </c:pt>
                <c:pt idx="4">
                  <c:v>175.78</c:v>
                </c:pt>
                <c:pt idx="5">
                  <c:v>161.01</c:v>
                </c:pt>
                <c:pt idx="6">
                  <c:v>160.21</c:v>
                </c:pt>
                <c:pt idx="7">
                  <c:v>135.24</c:v>
                </c:pt>
                <c:pt idx="8">
                  <c:v>135.04</c:v>
                </c:pt>
                <c:pt idx="9">
                  <c:v>133.05000000000001</c:v>
                </c:pt>
                <c:pt idx="10">
                  <c:v>148.34</c:v>
                </c:pt>
                <c:pt idx="11">
                  <c:v>148.44</c:v>
                </c:pt>
                <c:pt idx="12">
                  <c:v>133.78</c:v>
                </c:pt>
                <c:pt idx="13">
                  <c:v>160.79</c:v>
                </c:pt>
                <c:pt idx="14">
                  <c:v>156.38</c:v>
                </c:pt>
                <c:pt idx="15">
                  <c:v>167.36</c:v>
                </c:pt>
                <c:pt idx="16">
                  <c:v>186.11</c:v>
                </c:pt>
                <c:pt idx="17">
                  <c:v>207.23</c:v>
                </c:pt>
                <c:pt idx="18">
                  <c:v>230.12</c:v>
                </c:pt>
                <c:pt idx="19">
                  <c:v>231.04</c:v>
                </c:pt>
                <c:pt idx="20">
                  <c:v>221.21</c:v>
                </c:pt>
                <c:pt idx="21">
                  <c:v>220.8</c:v>
                </c:pt>
                <c:pt idx="22">
                  <c:v>206.61</c:v>
                </c:pt>
                <c:pt idx="23">
                  <c:v>195.68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'20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'!$G$9:$G$32</c:f>
              <c:numCache>
                <c:formatCode>0.00</c:formatCode>
                <c:ptCount val="24"/>
                <c:pt idx="0">
                  <c:v>93.693968895704941</c:v>
                </c:pt>
                <c:pt idx="1">
                  <c:v>90.316579704309802</c:v>
                </c:pt>
                <c:pt idx="2">
                  <c:v>93.642607299924919</c:v>
                </c:pt>
                <c:pt idx="3">
                  <c:v>86.651037951840465</c:v>
                </c:pt>
                <c:pt idx="4">
                  <c:v>93.402223768448636</c:v>
                </c:pt>
                <c:pt idx="5">
                  <c:v>86.73468855959338</c:v>
                </c:pt>
                <c:pt idx="6">
                  <c:v>87.386424818329132</c:v>
                </c:pt>
                <c:pt idx="7">
                  <c:v>83.730021273677835</c:v>
                </c:pt>
                <c:pt idx="8">
                  <c:v>85.893602106576964</c:v>
                </c:pt>
                <c:pt idx="9">
                  <c:v>79.162247887477051</c:v>
                </c:pt>
                <c:pt idx="10">
                  <c:v>92.440340000289154</c:v>
                </c:pt>
                <c:pt idx="11">
                  <c:v>87.091803693472485</c:v>
                </c:pt>
                <c:pt idx="12">
                  <c:v>82.723457469652345</c:v>
                </c:pt>
                <c:pt idx="13">
                  <c:v>95.023268589562463</c:v>
                </c:pt>
                <c:pt idx="14">
                  <c:v>87.446506502784288</c:v>
                </c:pt>
                <c:pt idx="15">
                  <c:v>110.91145640859303</c:v>
                </c:pt>
                <c:pt idx="16">
                  <c:v>104.00640089930107</c:v>
                </c:pt>
                <c:pt idx="17">
                  <c:v>110.3044515894243</c:v>
                </c:pt>
                <c:pt idx="18">
                  <c:v>119.33958059878631</c:v>
                </c:pt>
                <c:pt idx="19">
                  <c:v>119.36871568478372</c:v>
                </c:pt>
                <c:pt idx="20">
                  <c:v>113.0203249613608</c:v>
                </c:pt>
                <c:pt idx="21">
                  <c:v>112.78945851581639</c:v>
                </c:pt>
                <c:pt idx="22">
                  <c:v>105.88205814084962</c:v>
                </c:pt>
                <c:pt idx="23">
                  <c:v>103.21518731975944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'20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'!$H$9:$H$32</c:f>
              <c:numCache>
                <c:formatCode>0.00</c:formatCode>
                <c:ptCount val="24"/>
                <c:pt idx="0">
                  <c:v>83.177789356164453</c:v>
                </c:pt>
                <c:pt idx="1">
                  <c:v>78.387793474738871</c:v>
                </c:pt>
                <c:pt idx="2">
                  <c:v>75.494666160296688</c:v>
                </c:pt>
                <c:pt idx="3">
                  <c:v>74.501630079280716</c:v>
                </c:pt>
                <c:pt idx="4">
                  <c:v>75.56188957947667</c:v>
                </c:pt>
                <c:pt idx="5">
                  <c:v>67.990655302705065</c:v>
                </c:pt>
                <c:pt idx="6">
                  <c:v>66.356902473496277</c:v>
                </c:pt>
                <c:pt idx="7">
                  <c:v>45.271681682408655</c:v>
                </c:pt>
                <c:pt idx="8">
                  <c:v>42.170913803023311</c:v>
                </c:pt>
                <c:pt idx="9">
                  <c:v>47.324181150791958</c:v>
                </c:pt>
                <c:pt idx="10">
                  <c:v>48.631960302233288</c:v>
                </c:pt>
                <c:pt idx="11">
                  <c:v>54.125715952973934</c:v>
                </c:pt>
                <c:pt idx="12">
                  <c:v>44.101198123305281</c:v>
                </c:pt>
                <c:pt idx="13">
                  <c:v>57.578303467953653</c:v>
                </c:pt>
                <c:pt idx="14">
                  <c:v>61.55749533766901</c:v>
                </c:pt>
                <c:pt idx="15">
                  <c:v>49.118144789958329</c:v>
                </c:pt>
                <c:pt idx="16">
                  <c:v>74.389405460635444</c:v>
                </c:pt>
                <c:pt idx="17">
                  <c:v>88.914578416470718</c:v>
                </c:pt>
                <c:pt idx="18">
                  <c:v>101.89963866644129</c:v>
                </c:pt>
                <c:pt idx="19">
                  <c:v>102.75554391422104</c:v>
                </c:pt>
                <c:pt idx="20">
                  <c:v>99.647470927569287</c:v>
                </c:pt>
                <c:pt idx="21">
                  <c:v>99.483917211188867</c:v>
                </c:pt>
                <c:pt idx="22">
                  <c:v>92.740531585688771</c:v>
                </c:pt>
                <c:pt idx="23">
                  <c:v>84.892737191095804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'20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'!$I$9:$I$32</c:f>
              <c:numCache>
                <c:formatCode>0.00</c:formatCode>
                <c:ptCount val="24"/>
                <c:pt idx="0">
                  <c:v>7.1282417481306162</c:v>
                </c:pt>
                <c:pt idx="1">
                  <c:v>6.8056268209513142</c:v>
                </c:pt>
                <c:pt idx="2">
                  <c:v>6.8227265397784116</c:v>
                </c:pt>
                <c:pt idx="3">
                  <c:v>6.5073319688788125</c:v>
                </c:pt>
                <c:pt idx="4">
                  <c:v>6.8158866520746777</c:v>
                </c:pt>
                <c:pt idx="5">
                  <c:v>6.2846561377015426</c:v>
                </c:pt>
                <c:pt idx="6">
                  <c:v>6.4666727081745954</c:v>
                </c:pt>
                <c:pt idx="7">
                  <c:v>6.2382970439135441</c:v>
                </c:pt>
                <c:pt idx="8">
                  <c:v>6.9754840903997</c:v>
                </c:pt>
                <c:pt idx="9">
                  <c:v>6.563570961730985</c:v>
                </c:pt>
                <c:pt idx="10">
                  <c:v>7.2676996974775498</c:v>
                </c:pt>
                <c:pt idx="11">
                  <c:v>7.2224803535535465</c:v>
                </c:pt>
                <c:pt idx="12">
                  <c:v>6.9553444070423858</c:v>
                </c:pt>
                <c:pt idx="13">
                  <c:v>8.1884279424838518</c:v>
                </c:pt>
                <c:pt idx="14">
                  <c:v>7.3759981595466648</c:v>
                </c:pt>
                <c:pt idx="15">
                  <c:v>7.3303988014486627</c:v>
                </c:pt>
                <c:pt idx="16">
                  <c:v>7.7141936400635096</c:v>
                </c:pt>
                <c:pt idx="17">
                  <c:v>8.0109699941049506</c:v>
                </c:pt>
                <c:pt idx="18">
                  <c:v>8.8807807347723973</c:v>
                </c:pt>
                <c:pt idx="19">
                  <c:v>8.9157404009952437</c:v>
                </c:pt>
                <c:pt idx="20">
                  <c:v>8.5422041110699318</c:v>
                </c:pt>
                <c:pt idx="21">
                  <c:v>8.5266242729947486</c:v>
                </c:pt>
                <c:pt idx="22">
                  <c:v>7.9874102734616166</c:v>
                </c:pt>
                <c:pt idx="23">
                  <c:v>7.5720754891447619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'20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1.1000000000000001</c:v>
                </c:pt>
                <c:pt idx="7">
                  <c:v>4.0999999999999996</c:v>
                </c:pt>
                <c:pt idx="8">
                  <c:v>10</c:v>
                </c:pt>
                <c:pt idx="9">
                  <c:v>10.199999999999999</c:v>
                </c:pt>
                <c:pt idx="10">
                  <c:v>5.6</c:v>
                </c:pt>
                <c:pt idx="11">
                  <c:v>10.9</c:v>
                </c:pt>
                <c:pt idx="12">
                  <c:v>15.4</c:v>
                </c:pt>
                <c:pt idx="13">
                  <c:v>16.100000000000001</c:v>
                </c:pt>
                <c:pt idx="14">
                  <c:v>6</c:v>
                </c:pt>
                <c:pt idx="15">
                  <c:v>4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'20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'20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SEP 23 '!$AJ$9:$AJ$32</c:f>
              <c:numCache>
                <c:formatCode>0.00</c:formatCode>
                <c:ptCount val="24"/>
                <c:pt idx="0">
                  <c:v>93.693968895704941</c:v>
                </c:pt>
                <c:pt idx="1">
                  <c:v>90.316579704309802</c:v>
                </c:pt>
                <c:pt idx="2">
                  <c:v>93.642607299924919</c:v>
                </c:pt>
                <c:pt idx="3">
                  <c:v>86.651037951840465</c:v>
                </c:pt>
                <c:pt idx="4">
                  <c:v>93.402223768448636</c:v>
                </c:pt>
                <c:pt idx="5">
                  <c:v>87.23468855959338</c:v>
                </c:pt>
                <c:pt idx="6">
                  <c:v>88.486424818329127</c:v>
                </c:pt>
                <c:pt idx="7">
                  <c:v>87.830021273677829</c:v>
                </c:pt>
                <c:pt idx="8">
                  <c:v>95.893602106576964</c:v>
                </c:pt>
                <c:pt idx="9">
                  <c:v>89.362247887477054</c:v>
                </c:pt>
                <c:pt idx="10">
                  <c:v>98.040340000289149</c:v>
                </c:pt>
                <c:pt idx="11">
                  <c:v>97.991803693472491</c:v>
                </c:pt>
                <c:pt idx="12">
                  <c:v>98.123457469652351</c:v>
                </c:pt>
                <c:pt idx="13">
                  <c:v>111.12326858956247</c:v>
                </c:pt>
                <c:pt idx="14">
                  <c:v>93.446506502784288</c:v>
                </c:pt>
                <c:pt idx="15">
                  <c:v>114.91145640859303</c:v>
                </c:pt>
                <c:pt idx="16">
                  <c:v>105.70640089930107</c:v>
                </c:pt>
                <c:pt idx="17">
                  <c:v>110.3044515894243</c:v>
                </c:pt>
                <c:pt idx="18">
                  <c:v>119.33958059878631</c:v>
                </c:pt>
                <c:pt idx="19">
                  <c:v>119.36871568478372</c:v>
                </c:pt>
                <c:pt idx="20">
                  <c:v>113.0203249613608</c:v>
                </c:pt>
                <c:pt idx="21">
                  <c:v>112.78945851581639</c:v>
                </c:pt>
                <c:pt idx="22">
                  <c:v>105.88205814084962</c:v>
                </c:pt>
                <c:pt idx="23">
                  <c:v>103.21518731975944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'20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'20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SEP 23 '!$AL$9:$AL$32</c:f>
              <c:numCache>
                <c:formatCode>0.00</c:formatCode>
                <c:ptCount val="24"/>
                <c:pt idx="0">
                  <c:v>83.177789356164453</c:v>
                </c:pt>
                <c:pt idx="1">
                  <c:v>78.387793474738871</c:v>
                </c:pt>
                <c:pt idx="2">
                  <c:v>75.494666160296688</c:v>
                </c:pt>
                <c:pt idx="3">
                  <c:v>74.501630079280716</c:v>
                </c:pt>
                <c:pt idx="4">
                  <c:v>75.56188957947667</c:v>
                </c:pt>
                <c:pt idx="5">
                  <c:v>68.280655302705071</c:v>
                </c:pt>
                <c:pt idx="6">
                  <c:v>71.636902473496278</c:v>
                </c:pt>
                <c:pt idx="7">
                  <c:v>66.51168168240865</c:v>
                </c:pt>
                <c:pt idx="8">
                  <c:v>77.110913803023308</c:v>
                </c:pt>
                <c:pt idx="9">
                  <c:v>73.214181150791958</c:v>
                </c:pt>
                <c:pt idx="10">
                  <c:v>82.361960302233285</c:v>
                </c:pt>
                <c:pt idx="11">
                  <c:v>81.265715952973935</c:v>
                </c:pt>
                <c:pt idx="12">
                  <c:v>74.371198123305277</c:v>
                </c:pt>
                <c:pt idx="13">
                  <c:v>92.588303467953651</c:v>
                </c:pt>
                <c:pt idx="14">
                  <c:v>89.697495337669011</c:v>
                </c:pt>
                <c:pt idx="15">
                  <c:v>67.07814478995833</c:v>
                </c:pt>
                <c:pt idx="16">
                  <c:v>85.999405460635444</c:v>
                </c:pt>
                <c:pt idx="17">
                  <c:v>88.914578416470718</c:v>
                </c:pt>
                <c:pt idx="18">
                  <c:v>101.89963866644129</c:v>
                </c:pt>
                <c:pt idx="19">
                  <c:v>102.75554391422104</c:v>
                </c:pt>
                <c:pt idx="20">
                  <c:v>99.647470927569287</c:v>
                </c:pt>
                <c:pt idx="21">
                  <c:v>99.483917211188867</c:v>
                </c:pt>
                <c:pt idx="22">
                  <c:v>92.740531585688771</c:v>
                </c:pt>
                <c:pt idx="23">
                  <c:v>84.892737191095804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7" zoomScaleNormal="85" zoomScaleSheetLayoutView="100" workbookViewId="0">
      <selection activeCell="AF9" sqref="AF9:AG3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45189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75.3</v>
      </c>
      <c r="C9" s="51">
        <f t="shared" ref="C9:C32" si="0">AK9-AE9</f>
        <v>0.10930169943111423</v>
      </c>
      <c r="D9" s="52">
        <f t="shared" ref="D9:D32" si="1">AM9-Y9</f>
        <v>97.485092966443432</v>
      </c>
      <c r="E9" s="59">
        <f t="shared" ref="E9:E32" si="2">(AG9+AI9)-Q9</f>
        <v>-22.294394665874549</v>
      </c>
      <c r="F9" s="76">
        <v>184</v>
      </c>
      <c r="G9" s="52">
        <f t="shared" ref="G9:G32" si="3">AJ9-AD9</f>
        <v>93.693968895704941</v>
      </c>
      <c r="H9" s="52">
        <f t="shared" ref="H9:H32" si="4">AL9-X9</f>
        <v>83.177789356164453</v>
      </c>
      <c r="I9" s="53">
        <f t="shared" ref="I9:I32" si="5">(AH9+AF9)-P9</f>
        <v>7.1282417481306162</v>
      </c>
      <c r="J9" s="58">
        <v>0</v>
      </c>
      <c r="K9" s="84">
        <v>29.35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29.35</v>
      </c>
      <c r="R9" s="91">
        <v>0</v>
      </c>
      <c r="S9" s="84">
        <v>0</v>
      </c>
      <c r="T9" s="84">
        <v>0</v>
      </c>
      <c r="U9" s="84">
        <v>41.25</v>
      </c>
      <c r="V9" s="68">
        <v>0</v>
      </c>
      <c r="W9" s="90">
        <v>0</v>
      </c>
      <c r="X9" s="94">
        <f>R9+T9+V9</f>
        <v>0</v>
      </c>
      <c r="Y9" s="95">
        <f>S9+U9+W9</f>
        <v>41.25</v>
      </c>
      <c r="Z9" s="91">
        <v>0</v>
      </c>
      <c r="AA9" s="84">
        <v>0</v>
      </c>
      <c r="AB9" s="84">
        <v>0</v>
      </c>
      <c r="AC9" s="84">
        <v>91.21</v>
      </c>
      <c r="AD9" s="96">
        <f>Z9+AB9</f>
        <v>0</v>
      </c>
      <c r="AE9" s="52">
        <f>AA9+AC9</f>
        <v>91.21</v>
      </c>
      <c r="AF9" s="116">
        <v>0.14151451612903199</v>
      </c>
      <c r="AG9" s="117">
        <v>0.42775094086021498</v>
      </c>
      <c r="AH9" s="54">
        <f t="shared" ref="AH9:AH32" si="6">(F9+P9+X9+AD9)-(AJ9+AL9+AF9)</f>
        <v>6.9867272320015843</v>
      </c>
      <c r="AI9" s="63">
        <f t="shared" ref="AI9:AI32" si="7">(B9+Q9+Y9+AE9)-(AM9+AK9+AG9)</f>
        <v>6.6278543932652383</v>
      </c>
      <c r="AJ9" s="64">
        <v>93.693968895704941</v>
      </c>
      <c r="AK9" s="61">
        <v>91.319301699431108</v>
      </c>
      <c r="AL9" s="66">
        <v>83.177789356164453</v>
      </c>
      <c r="AM9" s="61">
        <v>138.73509296644343</v>
      </c>
      <c r="AS9" s="121"/>
      <c r="BA9" s="42"/>
      <c r="BB9" s="42"/>
    </row>
    <row r="10" spans="1:54" ht="15.75" x14ac:dyDescent="0.25">
      <c r="A10" s="25">
        <v>2</v>
      </c>
      <c r="B10" s="69">
        <v>52.15</v>
      </c>
      <c r="C10" s="51">
        <f t="shared" si="0"/>
        <v>-1.3395833266138482</v>
      </c>
      <c r="D10" s="52">
        <f t="shared" si="1"/>
        <v>76.056070718057754</v>
      </c>
      <c r="E10" s="59">
        <f t="shared" si="2"/>
        <v>-22.566487391443921</v>
      </c>
      <c r="F10" s="68">
        <v>175.51</v>
      </c>
      <c r="G10" s="52">
        <f t="shared" si="3"/>
        <v>90.316579704309802</v>
      </c>
      <c r="H10" s="52">
        <f t="shared" si="4"/>
        <v>78.387793474738871</v>
      </c>
      <c r="I10" s="53">
        <f t="shared" si="5"/>
        <v>6.8056268209513142</v>
      </c>
      <c r="J10" s="58">
        <v>0</v>
      </c>
      <c r="K10" s="81">
        <v>29.39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29.39</v>
      </c>
      <c r="R10" s="91">
        <v>0</v>
      </c>
      <c r="S10" s="84">
        <v>0</v>
      </c>
      <c r="T10" s="84">
        <v>0</v>
      </c>
      <c r="U10" s="84">
        <v>56.16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56.16</v>
      </c>
      <c r="Z10" s="91">
        <v>0</v>
      </c>
      <c r="AA10" s="84">
        <v>0</v>
      </c>
      <c r="AB10" s="84">
        <v>0</v>
      </c>
      <c r="AC10" s="84">
        <v>91.12</v>
      </c>
      <c r="AD10" s="96">
        <f t="shared" ref="AD10:AD32" si="12">Z10+AB10</f>
        <v>0</v>
      </c>
      <c r="AE10" s="52">
        <f t="shared" ref="AE10:AE32" si="13">AA10+AC10</f>
        <v>91.12</v>
      </c>
      <c r="AF10" s="118">
        <v>0.14151451612903199</v>
      </c>
      <c r="AG10" s="117">
        <v>0.42775094086021498</v>
      </c>
      <c r="AH10" s="54">
        <f t="shared" si="6"/>
        <v>6.6641123048222823</v>
      </c>
      <c r="AI10" s="63">
        <f t="shared" si="7"/>
        <v>6.3957616676958651</v>
      </c>
      <c r="AJ10" s="64">
        <v>90.316579704309802</v>
      </c>
      <c r="AK10" s="61">
        <v>89.780416673386156</v>
      </c>
      <c r="AL10" s="66">
        <v>78.387793474738871</v>
      </c>
      <c r="AM10" s="61">
        <v>132.21607071805775</v>
      </c>
      <c r="AS10" s="121"/>
      <c r="BA10" s="42"/>
      <c r="BB10" s="42"/>
    </row>
    <row r="11" spans="1:54" ht="15" customHeight="1" x14ac:dyDescent="0.25">
      <c r="A11" s="25">
        <v>3</v>
      </c>
      <c r="B11" s="69">
        <v>46.14</v>
      </c>
      <c r="C11" s="51">
        <f t="shared" si="0"/>
        <v>-3.4639005113818797</v>
      </c>
      <c r="D11" s="52">
        <f t="shared" si="1"/>
        <v>72.531367792129103</v>
      </c>
      <c r="E11" s="59">
        <f t="shared" si="2"/>
        <v>-22.927467280747241</v>
      </c>
      <c r="F11" s="68">
        <v>175.96</v>
      </c>
      <c r="G11" s="52">
        <f t="shared" si="3"/>
        <v>93.642607299924919</v>
      </c>
      <c r="H11" s="52">
        <f t="shared" si="4"/>
        <v>75.494666160296688</v>
      </c>
      <c r="I11" s="53">
        <f t="shared" si="5"/>
        <v>6.8227265397784116</v>
      </c>
      <c r="J11" s="58">
        <v>0</v>
      </c>
      <c r="K11" s="81">
        <v>29.59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29.59</v>
      </c>
      <c r="R11" s="91">
        <v>0</v>
      </c>
      <c r="S11" s="84">
        <v>0</v>
      </c>
      <c r="T11" s="84">
        <v>0</v>
      </c>
      <c r="U11" s="84">
        <v>56.05</v>
      </c>
      <c r="V11" s="84">
        <v>0</v>
      </c>
      <c r="W11" s="84">
        <v>0</v>
      </c>
      <c r="X11" s="94">
        <f t="shared" si="10"/>
        <v>0</v>
      </c>
      <c r="Y11" s="95">
        <f t="shared" si="11"/>
        <v>56.05</v>
      </c>
      <c r="Z11" s="91">
        <v>0</v>
      </c>
      <c r="AA11" s="84">
        <v>0</v>
      </c>
      <c r="AB11" s="84">
        <v>0</v>
      </c>
      <c r="AC11" s="84">
        <v>91.29</v>
      </c>
      <c r="AD11" s="96">
        <f t="shared" si="12"/>
        <v>0</v>
      </c>
      <c r="AE11" s="52">
        <f t="shared" si="13"/>
        <v>91.29</v>
      </c>
      <c r="AF11" s="118">
        <v>0.14151451612903199</v>
      </c>
      <c r="AG11" s="117">
        <v>0.42775094086021498</v>
      </c>
      <c r="AH11" s="54">
        <f t="shared" si="6"/>
        <v>6.6812120236493797</v>
      </c>
      <c r="AI11" s="63">
        <f t="shared" si="7"/>
        <v>6.234781778392545</v>
      </c>
      <c r="AJ11" s="64">
        <v>93.642607299924919</v>
      </c>
      <c r="AK11" s="61">
        <v>87.826099488618127</v>
      </c>
      <c r="AL11" s="66">
        <v>75.494666160296688</v>
      </c>
      <c r="AM11" s="61">
        <v>128.5813677921291</v>
      </c>
      <c r="AS11" s="121"/>
      <c r="BA11" s="42"/>
      <c r="BB11" s="42"/>
    </row>
    <row r="12" spans="1:54" ht="15" customHeight="1" x14ac:dyDescent="0.25">
      <c r="A12" s="25">
        <v>4</v>
      </c>
      <c r="B12" s="69">
        <v>53.03</v>
      </c>
      <c r="C12" s="51">
        <f t="shared" si="0"/>
        <v>-10.707318006912189</v>
      </c>
      <c r="D12" s="52">
        <f t="shared" si="1"/>
        <v>86.004207777685053</v>
      </c>
      <c r="E12" s="59">
        <f t="shared" si="2"/>
        <v>-22.26688977077287</v>
      </c>
      <c r="F12" s="68">
        <v>167.66</v>
      </c>
      <c r="G12" s="52">
        <f t="shared" si="3"/>
        <v>86.651037951840465</v>
      </c>
      <c r="H12" s="52">
        <f t="shared" si="4"/>
        <v>74.501630079280716</v>
      </c>
      <c r="I12" s="53">
        <f t="shared" si="5"/>
        <v>6.5073319688788125</v>
      </c>
      <c r="J12" s="58">
        <v>0</v>
      </c>
      <c r="K12" s="81">
        <v>29.11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29.11</v>
      </c>
      <c r="R12" s="91">
        <v>0</v>
      </c>
      <c r="S12" s="84">
        <v>0</v>
      </c>
      <c r="T12" s="84">
        <v>0</v>
      </c>
      <c r="U12" s="84">
        <v>56.06</v>
      </c>
      <c r="V12" s="84">
        <v>0</v>
      </c>
      <c r="W12" s="84">
        <v>0</v>
      </c>
      <c r="X12" s="94">
        <f t="shared" si="10"/>
        <v>0</v>
      </c>
      <c r="Y12" s="95">
        <f t="shared" si="11"/>
        <v>56.06</v>
      </c>
      <c r="Z12" s="91">
        <v>0</v>
      </c>
      <c r="AA12" s="84">
        <v>0</v>
      </c>
      <c r="AB12" s="84">
        <v>0</v>
      </c>
      <c r="AC12" s="84">
        <v>91.32</v>
      </c>
      <c r="AD12" s="96">
        <f t="shared" si="12"/>
        <v>0</v>
      </c>
      <c r="AE12" s="52">
        <f t="shared" si="13"/>
        <v>91.32</v>
      </c>
      <c r="AF12" s="118">
        <v>0.14151451612903199</v>
      </c>
      <c r="AG12" s="117">
        <v>0.42775094086021498</v>
      </c>
      <c r="AH12" s="54">
        <f t="shared" si="6"/>
        <v>6.3658174527497806</v>
      </c>
      <c r="AI12" s="63">
        <f t="shared" si="7"/>
        <v>6.4153592883669148</v>
      </c>
      <c r="AJ12" s="64">
        <v>86.651037951840465</v>
      </c>
      <c r="AK12" s="61">
        <v>80.612681993087804</v>
      </c>
      <c r="AL12" s="66">
        <v>74.501630079280716</v>
      </c>
      <c r="AM12" s="61">
        <v>142.06420777768506</v>
      </c>
      <c r="AS12" s="121"/>
      <c r="BA12" s="42"/>
      <c r="BB12" s="42"/>
    </row>
    <row r="13" spans="1:54" ht="15.75" x14ac:dyDescent="0.25">
      <c r="A13" s="25">
        <v>5</v>
      </c>
      <c r="B13" s="69">
        <v>45.7</v>
      </c>
      <c r="C13" s="51">
        <f t="shared" si="0"/>
        <v>-3.6918113830968338</v>
      </c>
      <c r="D13" s="52">
        <f t="shared" si="1"/>
        <v>70.320669408851728</v>
      </c>
      <c r="E13" s="59">
        <f t="shared" si="2"/>
        <v>-20.928858025754888</v>
      </c>
      <c r="F13" s="68">
        <v>175.78</v>
      </c>
      <c r="G13" s="52">
        <f t="shared" si="3"/>
        <v>93.402223768448636</v>
      </c>
      <c r="H13" s="52">
        <f t="shared" si="4"/>
        <v>75.56188957947667</v>
      </c>
      <c r="I13" s="53">
        <f t="shared" si="5"/>
        <v>6.8158866520746777</v>
      </c>
      <c r="J13" s="58">
        <v>0</v>
      </c>
      <c r="K13" s="81">
        <v>27.52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27.52</v>
      </c>
      <c r="R13" s="91">
        <v>0</v>
      </c>
      <c r="S13" s="84">
        <v>0</v>
      </c>
      <c r="T13" s="84">
        <v>0</v>
      </c>
      <c r="U13" s="84">
        <v>56.24</v>
      </c>
      <c r="V13" s="84">
        <v>0</v>
      </c>
      <c r="W13" s="84">
        <v>0</v>
      </c>
      <c r="X13" s="94">
        <f t="shared" si="10"/>
        <v>0</v>
      </c>
      <c r="Y13" s="95">
        <f t="shared" si="11"/>
        <v>56.24</v>
      </c>
      <c r="Z13" s="91">
        <v>0</v>
      </c>
      <c r="AA13" s="84">
        <v>0</v>
      </c>
      <c r="AB13" s="84">
        <v>0</v>
      </c>
      <c r="AC13" s="84">
        <v>91.06</v>
      </c>
      <c r="AD13" s="96">
        <f t="shared" si="12"/>
        <v>0</v>
      </c>
      <c r="AE13" s="52">
        <f t="shared" si="13"/>
        <v>91.06</v>
      </c>
      <c r="AF13" s="118">
        <v>0.14151451612903199</v>
      </c>
      <c r="AG13" s="117">
        <v>0.42775094086021498</v>
      </c>
      <c r="AH13" s="54">
        <f t="shared" si="6"/>
        <v>6.6743721359456458</v>
      </c>
      <c r="AI13" s="63">
        <f t="shared" si="7"/>
        <v>6.1633910333848974</v>
      </c>
      <c r="AJ13" s="64">
        <v>93.402223768448636</v>
      </c>
      <c r="AK13" s="61">
        <v>87.368188616903169</v>
      </c>
      <c r="AL13" s="66">
        <v>75.56188957947667</v>
      </c>
      <c r="AM13" s="61">
        <v>126.56066940885174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46.78</v>
      </c>
      <c r="C14" s="51">
        <f t="shared" si="0"/>
        <v>-4.0388229267607016</v>
      </c>
      <c r="D14" s="52">
        <f t="shared" si="1"/>
        <v>71.982528121125654</v>
      </c>
      <c r="E14" s="59">
        <f t="shared" si="2"/>
        <v>-21.163705194364955</v>
      </c>
      <c r="F14" s="68">
        <v>161.01</v>
      </c>
      <c r="G14" s="52">
        <f t="shared" si="3"/>
        <v>86.73468855959338</v>
      </c>
      <c r="H14" s="52">
        <f t="shared" si="4"/>
        <v>67.990655302705065</v>
      </c>
      <c r="I14" s="53">
        <f t="shared" si="5"/>
        <v>6.2846561377015426</v>
      </c>
      <c r="J14" s="58">
        <v>0</v>
      </c>
      <c r="K14" s="81">
        <v>27.81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27.81</v>
      </c>
      <c r="R14" s="91">
        <v>0.28999999999999998</v>
      </c>
      <c r="S14" s="84">
        <v>0</v>
      </c>
      <c r="T14" s="84">
        <v>0</v>
      </c>
      <c r="U14" s="84">
        <v>55.89</v>
      </c>
      <c r="V14" s="84">
        <v>0</v>
      </c>
      <c r="W14" s="84">
        <v>0</v>
      </c>
      <c r="X14" s="94">
        <f t="shared" si="10"/>
        <v>0.28999999999999998</v>
      </c>
      <c r="Y14" s="95">
        <f t="shared" si="11"/>
        <v>55.89</v>
      </c>
      <c r="Z14" s="91">
        <v>0.5</v>
      </c>
      <c r="AA14" s="84">
        <v>0</v>
      </c>
      <c r="AB14" s="84">
        <v>0</v>
      </c>
      <c r="AC14" s="84">
        <v>92.01</v>
      </c>
      <c r="AD14" s="96">
        <f t="shared" si="12"/>
        <v>0.5</v>
      </c>
      <c r="AE14" s="52">
        <f t="shared" si="13"/>
        <v>92.01</v>
      </c>
      <c r="AF14" s="118">
        <v>0.14151451612903199</v>
      </c>
      <c r="AG14" s="117">
        <v>0.42775094086021498</v>
      </c>
      <c r="AH14" s="54">
        <f t="shared" si="6"/>
        <v>6.1431416215725108</v>
      </c>
      <c r="AI14" s="63">
        <f t="shared" si="7"/>
        <v>6.2185438647748299</v>
      </c>
      <c r="AJ14" s="64">
        <v>87.23468855959338</v>
      </c>
      <c r="AK14" s="61">
        <v>87.971177073239303</v>
      </c>
      <c r="AL14" s="66">
        <v>68.280655302705071</v>
      </c>
      <c r="AM14" s="61">
        <v>127.87252812112565</v>
      </c>
      <c r="AS14" s="121"/>
      <c r="BA14" s="42"/>
      <c r="BB14" s="42"/>
    </row>
    <row r="15" spans="1:54" ht="15.75" x14ac:dyDescent="0.25">
      <c r="A15" s="25">
        <v>7</v>
      </c>
      <c r="B15" s="69">
        <v>53.68</v>
      </c>
      <c r="C15" s="51">
        <f t="shared" si="0"/>
        <v>-5.9676134889534467</v>
      </c>
      <c r="D15" s="52">
        <f t="shared" si="1"/>
        <v>81.372910643857779</v>
      </c>
      <c r="E15" s="59">
        <f t="shared" si="2"/>
        <v>-21.725297154904336</v>
      </c>
      <c r="F15" s="68">
        <v>160.21</v>
      </c>
      <c r="G15" s="52">
        <f t="shared" si="3"/>
        <v>87.386424818329132</v>
      </c>
      <c r="H15" s="52">
        <f t="shared" si="4"/>
        <v>66.356902473496277</v>
      </c>
      <c r="I15" s="53">
        <f t="shared" si="5"/>
        <v>6.4666727081745954</v>
      </c>
      <c r="J15" s="58">
        <v>0</v>
      </c>
      <c r="K15" s="81">
        <v>28.63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28.63</v>
      </c>
      <c r="R15" s="91">
        <v>5.28</v>
      </c>
      <c r="S15" s="84">
        <v>0</v>
      </c>
      <c r="T15" s="84">
        <v>0</v>
      </c>
      <c r="U15" s="84">
        <v>56.26</v>
      </c>
      <c r="V15" s="84">
        <v>0</v>
      </c>
      <c r="W15" s="84">
        <v>0</v>
      </c>
      <c r="X15" s="94">
        <f t="shared" si="10"/>
        <v>5.28</v>
      </c>
      <c r="Y15" s="95">
        <f t="shared" si="11"/>
        <v>56.26</v>
      </c>
      <c r="Z15" s="91">
        <v>1.1000000000000001</v>
      </c>
      <c r="AA15" s="84">
        <v>0</v>
      </c>
      <c r="AB15" s="84">
        <v>0</v>
      </c>
      <c r="AC15" s="84">
        <v>93.15</v>
      </c>
      <c r="AD15" s="96">
        <f t="shared" si="12"/>
        <v>1.1000000000000001</v>
      </c>
      <c r="AE15" s="52">
        <f t="shared" si="13"/>
        <v>93.15</v>
      </c>
      <c r="AF15" s="118">
        <v>0.14151451612903199</v>
      </c>
      <c r="AG15" s="117">
        <v>0.42775094086021498</v>
      </c>
      <c r="AH15" s="54">
        <f t="shared" si="6"/>
        <v>6.3251581920455635</v>
      </c>
      <c r="AI15" s="63">
        <f t="shared" si="7"/>
        <v>6.4769519042354489</v>
      </c>
      <c r="AJ15" s="64">
        <v>88.486424818329127</v>
      </c>
      <c r="AK15" s="61">
        <v>87.182386511046559</v>
      </c>
      <c r="AL15" s="66">
        <v>71.636902473496278</v>
      </c>
      <c r="AM15" s="61">
        <v>137.63291064385777</v>
      </c>
      <c r="AS15" s="121"/>
      <c r="BA15" s="42"/>
      <c r="BB15" s="42"/>
    </row>
    <row r="16" spans="1:54" ht="15.75" x14ac:dyDescent="0.25">
      <c r="A16" s="25">
        <v>8</v>
      </c>
      <c r="B16" s="69">
        <v>80.900000000000006</v>
      </c>
      <c r="C16" s="51">
        <f t="shared" si="0"/>
        <v>8.8441736172442802</v>
      </c>
      <c r="D16" s="52">
        <f t="shared" si="1"/>
        <v>92.723998272049897</v>
      </c>
      <c r="E16" s="59">
        <f t="shared" si="2"/>
        <v>-20.668171889294197</v>
      </c>
      <c r="F16" s="68">
        <v>135.24</v>
      </c>
      <c r="G16" s="52">
        <f t="shared" si="3"/>
        <v>83.730021273677835</v>
      </c>
      <c r="H16" s="52">
        <f t="shared" si="4"/>
        <v>45.271681682408655</v>
      </c>
      <c r="I16" s="53">
        <f t="shared" si="5"/>
        <v>6.2382970439135441</v>
      </c>
      <c r="J16" s="58">
        <v>0</v>
      </c>
      <c r="K16" s="81">
        <v>28.27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28.27</v>
      </c>
      <c r="R16" s="91">
        <v>21.24</v>
      </c>
      <c r="S16" s="84">
        <v>0</v>
      </c>
      <c r="T16" s="84">
        <v>0</v>
      </c>
      <c r="U16" s="84">
        <v>56.52</v>
      </c>
      <c r="V16" s="84">
        <v>0</v>
      </c>
      <c r="W16" s="84">
        <v>0</v>
      </c>
      <c r="X16" s="94">
        <f t="shared" si="10"/>
        <v>21.24</v>
      </c>
      <c r="Y16" s="95">
        <f t="shared" si="11"/>
        <v>56.52</v>
      </c>
      <c r="Z16" s="91">
        <v>4.0999999999999996</v>
      </c>
      <c r="AA16" s="84">
        <v>0</v>
      </c>
      <c r="AB16" s="84">
        <v>0</v>
      </c>
      <c r="AC16" s="84">
        <v>90.93</v>
      </c>
      <c r="AD16" s="96">
        <f t="shared" si="12"/>
        <v>4.0999999999999996</v>
      </c>
      <c r="AE16" s="52">
        <f t="shared" si="13"/>
        <v>90.93</v>
      </c>
      <c r="AF16" s="118">
        <v>0.14151451612903199</v>
      </c>
      <c r="AG16" s="117">
        <v>0.42775094086021498</v>
      </c>
      <c r="AH16" s="54">
        <f t="shared" si="6"/>
        <v>6.0967825277845122</v>
      </c>
      <c r="AI16" s="63">
        <f t="shared" si="7"/>
        <v>7.1740771698455887</v>
      </c>
      <c r="AJ16" s="64">
        <v>87.830021273677829</v>
      </c>
      <c r="AK16" s="61">
        <v>99.774173617244287</v>
      </c>
      <c r="AL16" s="66">
        <v>66.51168168240865</v>
      </c>
      <c r="AM16" s="61">
        <v>149.24399827204991</v>
      </c>
      <c r="AS16" s="121"/>
      <c r="BA16" s="42"/>
      <c r="BB16" s="42"/>
    </row>
    <row r="17" spans="1:54" ht="15.75" x14ac:dyDescent="0.25">
      <c r="A17" s="25">
        <v>9</v>
      </c>
      <c r="B17" s="69">
        <v>91.9</v>
      </c>
      <c r="C17" s="51">
        <f t="shared" si="0"/>
        <v>15.143192380726219</v>
      </c>
      <c r="D17" s="52">
        <f t="shared" si="1"/>
        <v>97.307446264308766</v>
      </c>
      <c r="E17" s="59">
        <f t="shared" si="2"/>
        <v>-20.550638645035018</v>
      </c>
      <c r="F17" s="68">
        <v>135.04</v>
      </c>
      <c r="G17" s="52">
        <f t="shared" si="3"/>
        <v>85.893602106576964</v>
      </c>
      <c r="H17" s="52">
        <f t="shared" si="4"/>
        <v>42.170913803023311</v>
      </c>
      <c r="I17" s="53">
        <f t="shared" si="5"/>
        <v>6.9754840903997</v>
      </c>
      <c r="J17" s="58">
        <v>0</v>
      </c>
      <c r="K17" s="81">
        <v>28.44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28.44</v>
      </c>
      <c r="R17" s="91">
        <v>34.94</v>
      </c>
      <c r="S17" s="84">
        <v>0</v>
      </c>
      <c r="T17" s="84">
        <v>0</v>
      </c>
      <c r="U17" s="84">
        <v>55.76</v>
      </c>
      <c r="V17" s="84">
        <v>0</v>
      </c>
      <c r="W17" s="84">
        <v>0</v>
      </c>
      <c r="X17" s="94">
        <f t="shared" si="10"/>
        <v>34.94</v>
      </c>
      <c r="Y17" s="95">
        <f t="shared" si="11"/>
        <v>55.76</v>
      </c>
      <c r="Z17" s="91">
        <v>10</v>
      </c>
      <c r="AA17" s="84">
        <v>0</v>
      </c>
      <c r="AB17" s="84">
        <v>0</v>
      </c>
      <c r="AC17" s="84">
        <v>90.79</v>
      </c>
      <c r="AD17" s="96">
        <f t="shared" si="12"/>
        <v>10</v>
      </c>
      <c r="AE17" s="52">
        <f t="shared" si="13"/>
        <v>90.79</v>
      </c>
      <c r="AF17" s="118">
        <v>0.14151451612903199</v>
      </c>
      <c r="AG17" s="117">
        <v>0.42775094086021498</v>
      </c>
      <c r="AH17" s="54">
        <f t="shared" si="6"/>
        <v>6.8339695742706681</v>
      </c>
      <c r="AI17" s="63">
        <f t="shared" si="7"/>
        <v>7.4616104141047686</v>
      </c>
      <c r="AJ17" s="64">
        <v>95.893602106576964</v>
      </c>
      <c r="AK17" s="61">
        <v>105.93319238072623</v>
      </c>
      <c r="AL17" s="66">
        <v>77.110913803023308</v>
      </c>
      <c r="AM17" s="61">
        <v>153.06744626430876</v>
      </c>
      <c r="AS17" s="121"/>
      <c r="BA17" s="42"/>
      <c r="BB17" s="42"/>
    </row>
    <row r="18" spans="1:54" ht="15.75" x14ac:dyDescent="0.25">
      <c r="A18" s="25">
        <v>10</v>
      </c>
      <c r="B18" s="69">
        <v>96.34</v>
      </c>
      <c r="C18" s="51">
        <f t="shared" si="0"/>
        <v>21.860517903963142</v>
      </c>
      <c r="D18" s="52">
        <f t="shared" si="1"/>
        <v>99.035342782219033</v>
      </c>
      <c r="E18" s="59">
        <f t="shared" si="2"/>
        <v>-24.555860686182164</v>
      </c>
      <c r="F18" s="68">
        <v>133.05000000000001</v>
      </c>
      <c r="G18" s="52">
        <f t="shared" si="3"/>
        <v>79.162247887477051</v>
      </c>
      <c r="H18" s="52">
        <f t="shared" si="4"/>
        <v>47.324181150791958</v>
      </c>
      <c r="I18" s="53">
        <f t="shared" si="5"/>
        <v>6.563570961730985</v>
      </c>
      <c r="J18" s="58">
        <v>0</v>
      </c>
      <c r="K18" s="81">
        <v>32.700000000000003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32.700000000000003</v>
      </c>
      <c r="R18" s="91">
        <v>25.89</v>
      </c>
      <c r="S18" s="84">
        <v>0</v>
      </c>
      <c r="T18" s="84">
        <v>0</v>
      </c>
      <c r="U18" s="84">
        <v>56.35</v>
      </c>
      <c r="V18" s="84">
        <v>0</v>
      </c>
      <c r="W18" s="84">
        <v>0</v>
      </c>
      <c r="X18" s="94">
        <f t="shared" si="10"/>
        <v>25.89</v>
      </c>
      <c r="Y18" s="95">
        <f t="shared" si="11"/>
        <v>56.35</v>
      </c>
      <c r="Z18" s="91">
        <v>10.199999999999999</v>
      </c>
      <c r="AA18" s="84">
        <v>0</v>
      </c>
      <c r="AB18" s="84">
        <v>0</v>
      </c>
      <c r="AC18" s="84">
        <v>90.6</v>
      </c>
      <c r="AD18" s="96">
        <f t="shared" si="12"/>
        <v>10.199999999999999</v>
      </c>
      <c r="AE18" s="52">
        <f t="shared" si="13"/>
        <v>90.6</v>
      </c>
      <c r="AF18" s="118">
        <v>0.14151451612903199</v>
      </c>
      <c r="AG18" s="117">
        <v>0.42775094086021498</v>
      </c>
      <c r="AH18" s="54">
        <f t="shared" si="6"/>
        <v>6.4220564456019531</v>
      </c>
      <c r="AI18" s="63">
        <f t="shared" si="7"/>
        <v>7.7163883729576241</v>
      </c>
      <c r="AJ18" s="64">
        <v>89.362247887477054</v>
      </c>
      <c r="AK18" s="61">
        <v>112.46051790396314</v>
      </c>
      <c r="AL18" s="66">
        <v>73.214181150791958</v>
      </c>
      <c r="AM18" s="61">
        <v>155.38534278221903</v>
      </c>
      <c r="AS18" s="121"/>
      <c r="BA18" s="42"/>
      <c r="BB18" s="42"/>
    </row>
    <row r="19" spans="1:54" ht="15.75" x14ac:dyDescent="0.25">
      <c r="A19" s="25">
        <v>11</v>
      </c>
      <c r="B19" s="69">
        <v>99.77000000000001</v>
      </c>
      <c r="C19" s="51">
        <f t="shared" si="0"/>
        <v>18.397824482127163</v>
      </c>
      <c r="D19" s="52">
        <f t="shared" si="1"/>
        <v>105.86276489187485</v>
      </c>
      <c r="E19" s="59">
        <f t="shared" si="2"/>
        <v>-24.490589374002013</v>
      </c>
      <c r="F19" s="68">
        <v>148.34</v>
      </c>
      <c r="G19" s="52">
        <f t="shared" si="3"/>
        <v>92.440340000289154</v>
      </c>
      <c r="H19" s="52">
        <f t="shared" si="4"/>
        <v>48.631960302233288</v>
      </c>
      <c r="I19" s="53">
        <f t="shared" si="5"/>
        <v>7.2676996974775498</v>
      </c>
      <c r="J19" s="58">
        <v>0</v>
      </c>
      <c r="K19" s="81">
        <v>32.74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32.74</v>
      </c>
      <c r="R19" s="91">
        <v>33.729999999999997</v>
      </c>
      <c r="S19" s="84">
        <v>0</v>
      </c>
      <c r="T19" s="84">
        <v>0</v>
      </c>
      <c r="U19" s="84">
        <v>56.3</v>
      </c>
      <c r="V19" s="84">
        <v>0</v>
      </c>
      <c r="W19" s="84">
        <v>0</v>
      </c>
      <c r="X19" s="94">
        <f t="shared" si="10"/>
        <v>33.729999999999997</v>
      </c>
      <c r="Y19" s="95">
        <f t="shared" si="11"/>
        <v>56.3</v>
      </c>
      <c r="Z19" s="91">
        <v>5.6</v>
      </c>
      <c r="AA19" s="84">
        <v>0</v>
      </c>
      <c r="AB19" s="84">
        <v>0</v>
      </c>
      <c r="AC19" s="84">
        <v>90.94</v>
      </c>
      <c r="AD19" s="96">
        <f t="shared" si="12"/>
        <v>5.6</v>
      </c>
      <c r="AE19" s="52">
        <f t="shared" si="13"/>
        <v>90.94</v>
      </c>
      <c r="AF19" s="118">
        <v>0.14151451612903199</v>
      </c>
      <c r="AG19" s="117">
        <v>0.42775094086021498</v>
      </c>
      <c r="AH19" s="54">
        <f t="shared" si="6"/>
        <v>7.126185181348518</v>
      </c>
      <c r="AI19" s="63">
        <f t="shared" si="7"/>
        <v>7.8216596851377744</v>
      </c>
      <c r="AJ19" s="64">
        <v>98.040340000289149</v>
      </c>
      <c r="AK19" s="61">
        <v>109.33782448212716</v>
      </c>
      <c r="AL19" s="66">
        <v>82.361960302233285</v>
      </c>
      <c r="AM19" s="61">
        <v>162.16276489187484</v>
      </c>
      <c r="AS19" s="121"/>
      <c r="BA19" s="42"/>
      <c r="BB19" s="42"/>
    </row>
    <row r="20" spans="1:54" ht="15.75" x14ac:dyDescent="0.25">
      <c r="A20" s="25">
        <v>12</v>
      </c>
      <c r="B20" s="69">
        <v>91.210000000000008</v>
      </c>
      <c r="C20" s="51">
        <f t="shared" si="0"/>
        <v>17.092644622933477</v>
      </c>
      <c r="D20" s="52">
        <f t="shared" si="1"/>
        <v>97.648761036252438</v>
      </c>
      <c r="E20" s="59">
        <f t="shared" si="2"/>
        <v>-23.531405659185914</v>
      </c>
      <c r="F20" s="68">
        <v>148.44</v>
      </c>
      <c r="G20" s="52">
        <f t="shared" si="3"/>
        <v>87.091803693472485</v>
      </c>
      <c r="H20" s="52">
        <f t="shared" si="4"/>
        <v>54.125715952973934</v>
      </c>
      <c r="I20" s="53">
        <f t="shared" si="5"/>
        <v>7.2224803535535465</v>
      </c>
      <c r="J20" s="58">
        <v>0</v>
      </c>
      <c r="K20" s="81">
        <v>31.5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31.5</v>
      </c>
      <c r="R20" s="91">
        <v>27.14</v>
      </c>
      <c r="S20" s="84">
        <v>0</v>
      </c>
      <c r="T20" s="84">
        <v>0</v>
      </c>
      <c r="U20" s="84">
        <v>56.12</v>
      </c>
      <c r="V20" s="84">
        <v>0</v>
      </c>
      <c r="W20" s="84">
        <v>0</v>
      </c>
      <c r="X20" s="94">
        <f t="shared" si="10"/>
        <v>27.14</v>
      </c>
      <c r="Y20" s="95">
        <f t="shared" si="11"/>
        <v>56.12</v>
      </c>
      <c r="Z20" s="91">
        <v>10.9</v>
      </c>
      <c r="AA20" s="84">
        <v>0</v>
      </c>
      <c r="AB20" s="84">
        <v>0</v>
      </c>
      <c r="AC20" s="84">
        <v>90.89</v>
      </c>
      <c r="AD20" s="96">
        <f t="shared" si="12"/>
        <v>10.9</v>
      </c>
      <c r="AE20" s="52">
        <f t="shared" si="13"/>
        <v>90.89</v>
      </c>
      <c r="AF20" s="118">
        <v>0.14151451612903199</v>
      </c>
      <c r="AG20" s="117">
        <v>0.42775094086021498</v>
      </c>
      <c r="AH20" s="54">
        <f t="shared" si="6"/>
        <v>7.0809658374245146</v>
      </c>
      <c r="AI20" s="63">
        <f t="shared" si="7"/>
        <v>7.5408433999538715</v>
      </c>
      <c r="AJ20" s="64">
        <v>97.991803693472491</v>
      </c>
      <c r="AK20" s="61">
        <v>107.98264462293348</v>
      </c>
      <c r="AL20" s="66">
        <v>81.265715952973935</v>
      </c>
      <c r="AM20" s="61">
        <v>153.76876103625244</v>
      </c>
      <c r="AS20" s="121"/>
      <c r="BA20" s="42"/>
      <c r="BB20" s="42"/>
    </row>
    <row r="21" spans="1:54" ht="15.75" x14ac:dyDescent="0.25">
      <c r="A21" s="25">
        <v>13</v>
      </c>
      <c r="B21" s="69">
        <v>90.84</v>
      </c>
      <c r="C21" s="51">
        <f t="shared" si="0"/>
        <v>17.010869744472529</v>
      </c>
      <c r="D21" s="52">
        <f t="shared" si="1"/>
        <v>96.548490798812821</v>
      </c>
      <c r="E21" s="59">
        <f t="shared" si="2"/>
        <v>-22.719360543285358</v>
      </c>
      <c r="F21" s="68">
        <v>133.78</v>
      </c>
      <c r="G21" s="52">
        <f t="shared" si="3"/>
        <v>82.723457469652345</v>
      </c>
      <c r="H21" s="52">
        <f t="shared" si="4"/>
        <v>44.101198123305281</v>
      </c>
      <c r="I21" s="53">
        <f t="shared" si="5"/>
        <v>6.9553444070423858</v>
      </c>
      <c r="J21" s="58">
        <v>0</v>
      </c>
      <c r="K21" s="81">
        <v>30.63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30.63</v>
      </c>
      <c r="R21" s="91">
        <v>30.27</v>
      </c>
      <c r="S21" s="84">
        <v>0</v>
      </c>
      <c r="T21" s="84">
        <v>0</v>
      </c>
      <c r="U21" s="84">
        <v>56.18</v>
      </c>
      <c r="V21" s="84">
        <v>0</v>
      </c>
      <c r="W21" s="84">
        <v>0</v>
      </c>
      <c r="X21" s="94">
        <f t="shared" si="10"/>
        <v>30.27</v>
      </c>
      <c r="Y21" s="95">
        <f t="shared" si="11"/>
        <v>56.18</v>
      </c>
      <c r="Z21" s="91">
        <v>15.4</v>
      </c>
      <c r="AA21" s="84">
        <v>0</v>
      </c>
      <c r="AB21" s="84">
        <v>0</v>
      </c>
      <c r="AC21" s="84">
        <v>90</v>
      </c>
      <c r="AD21" s="96">
        <f t="shared" si="12"/>
        <v>15.4</v>
      </c>
      <c r="AE21" s="52">
        <f t="shared" si="13"/>
        <v>90</v>
      </c>
      <c r="AF21" s="118">
        <v>0.14151451612903199</v>
      </c>
      <c r="AG21" s="117">
        <v>0.42775094086021498</v>
      </c>
      <c r="AH21" s="54">
        <f t="shared" si="6"/>
        <v>6.8138298909133539</v>
      </c>
      <c r="AI21" s="63">
        <f t="shared" si="7"/>
        <v>7.4828885158544267</v>
      </c>
      <c r="AJ21" s="64">
        <v>98.123457469652351</v>
      </c>
      <c r="AK21" s="61">
        <v>107.01086974447253</v>
      </c>
      <c r="AL21" s="66">
        <v>74.371198123305277</v>
      </c>
      <c r="AM21" s="61">
        <v>152.72849079881283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96.88</v>
      </c>
      <c r="C22" s="51">
        <f t="shared" si="0"/>
        <v>16.109430497297708</v>
      </c>
      <c r="D22" s="52">
        <f t="shared" si="1"/>
        <v>102.29526776745212</v>
      </c>
      <c r="E22" s="59">
        <f t="shared" si="2"/>
        <v>-21.52469826474978</v>
      </c>
      <c r="F22" s="68">
        <v>160.79</v>
      </c>
      <c r="G22" s="52">
        <f t="shared" si="3"/>
        <v>95.023268589562463</v>
      </c>
      <c r="H22" s="52">
        <f t="shared" si="4"/>
        <v>57.578303467953653</v>
      </c>
      <c r="I22" s="53">
        <f t="shared" si="5"/>
        <v>8.1884279424838518</v>
      </c>
      <c r="J22" s="58">
        <v>0</v>
      </c>
      <c r="K22" s="81">
        <v>29.64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29.64</v>
      </c>
      <c r="R22" s="91">
        <v>35.01</v>
      </c>
      <c r="S22" s="84">
        <v>0</v>
      </c>
      <c r="T22" s="84">
        <v>0</v>
      </c>
      <c r="U22" s="84">
        <v>56.35</v>
      </c>
      <c r="V22" s="84">
        <v>0</v>
      </c>
      <c r="W22" s="84">
        <v>0</v>
      </c>
      <c r="X22" s="94">
        <f t="shared" si="10"/>
        <v>35.01</v>
      </c>
      <c r="Y22" s="95">
        <f t="shared" si="11"/>
        <v>56.35</v>
      </c>
      <c r="Z22" s="91">
        <v>16.100000000000001</v>
      </c>
      <c r="AA22" s="84">
        <v>0</v>
      </c>
      <c r="AB22" s="84">
        <v>0</v>
      </c>
      <c r="AC22" s="84">
        <v>92.09</v>
      </c>
      <c r="AD22" s="96">
        <f t="shared" si="12"/>
        <v>16.100000000000001</v>
      </c>
      <c r="AE22" s="52">
        <f t="shared" si="13"/>
        <v>92.09</v>
      </c>
      <c r="AF22" s="118">
        <v>0.14151451612903199</v>
      </c>
      <c r="AG22" s="117">
        <v>0.42775094086021498</v>
      </c>
      <c r="AH22" s="54">
        <f t="shared" si="6"/>
        <v>8.0469134263548199</v>
      </c>
      <c r="AI22" s="63">
        <f t="shared" si="7"/>
        <v>7.6875507943900061</v>
      </c>
      <c r="AJ22" s="64">
        <v>111.12326858956247</v>
      </c>
      <c r="AK22" s="61">
        <v>108.19943049729771</v>
      </c>
      <c r="AL22" s="66">
        <v>92.588303467953651</v>
      </c>
      <c r="AM22" s="61">
        <v>158.64526776745211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122.14</v>
      </c>
      <c r="C23" s="51">
        <f t="shared" si="0"/>
        <v>29.697492551797879</v>
      </c>
      <c r="D23" s="52">
        <f t="shared" si="1"/>
        <v>112.24821615254479</v>
      </c>
      <c r="E23" s="59">
        <f t="shared" si="2"/>
        <v>-19.805708704342649</v>
      </c>
      <c r="F23" s="68">
        <v>156.38</v>
      </c>
      <c r="G23" s="52">
        <f t="shared" si="3"/>
        <v>87.446506502784288</v>
      </c>
      <c r="H23" s="52">
        <f t="shared" si="4"/>
        <v>61.55749533766901</v>
      </c>
      <c r="I23" s="53">
        <f t="shared" si="5"/>
        <v>7.3759981595466648</v>
      </c>
      <c r="J23" s="58">
        <v>0</v>
      </c>
      <c r="K23" s="81">
        <v>28.57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28.57</v>
      </c>
      <c r="R23" s="91">
        <v>28.14</v>
      </c>
      <c r="S23" s="84">
        <v>0</v>
      </c>
      <c r="T23" s="84">
        <v>0</v>
      </c>
      <c r="U23" s="84">
        <v>55.54</v>
      </c>
      <c r="V23" s="84">
        <v>0</v>
      </c>
      <c r="W23" s="84">
        <v>0</v>
      </c>
      <c r="X23" s="94">
        <f t="shared" si="10"/>
        <v>28.14</v>
      </c>
      <c r="Y23" s="95">
        <f t="shared" si="11"/>
        <v>55.54</v>
      </c>
      <c r="Z23" s="91">
        <v>6</v>
      </c>
      <c r="AA23" s="84">
        <v>0</v>
      </c>
      <c r="AB23" s="84">
        <v>0</v>
      </c>
      <c r="AC23" s="84">
        <v>91.89</v>
      </c>
      <c r="AD23" s="96">
        <f t="shared" si="12"/>
        <v>6</v>
      </c>
      <c r="AE23" s="52">
        <f t="shared" si="13"/>
        <v>91.89</v>
      </c>
      <c r="AF23" s="118">
        <v>0.14151451612903199</v>
      </c>
      <c r="AG23" s="117">
        <v>0.42775094086021498</v>
      </c>
      <c r="AH23" s="54">
        <f t="shared" si="6"/>
        <v>7.2344836434176329</v>
      </c>
      <c r="AI23" s="63">
        <f t="shared" si="7"/>
        <v>8.3365403547971368</v>
      </c>
      <c r="AJ23" s="64">
        <v>93.446506502784288</v>
      </c>
      <c r="AK23" s="61">
        <v>121.58749255179788</v>
      </c>
      <c r="AL23" s="66">
        <v>89.697495337669011</v>
      </c>
      <c r="AM23" s="61">
        <v>167.78821615254478</v>
      </c>
      <c r="AS23" s="121"/>
      <c r="BA23" s="42"/>
      <c r="BB23" s="42"/>
    </row>
    <row r="24" spans="1:54" ht="15.75" x14ac:dyDescent="0.25">
      <c r="A24" s="25">
        <v>16</v>
      </c>
      <c r="B24" s="69">
        <v>118.80000000000001</v>
      </c>
      <c r="C24" s="51">
        <f t="shared" si="0"/>
        <v>30.967896216127997</v>
      </c>
      <c r="D24" s="52">
        <f t="shared" si="1"/>
        <v>107.64248781678626</v>
      </c>
      <c r="E24" s="59">
        <f t="shared" si="2"/>
        <v>-19.810384032914289</v>
      </c>
      <c r="F24" s="68">
        <v>167.36</v>
      </c>
      <c r="G24" s="52">
        <f t="shared" si="3"/>
        <v>110.91145640859303</v>
      </c>
      <c r="H24" s="52">
        <f t="shared" si="4"/>
        <v>49.118144789958329</v>
      </c>
      <c r="I24" s="53">
        <f t="shared" si="5"/>
        <v>7.3303988014486627</v>
      </c>
      <c r="J24" s="58">
        <v>0</v>
      </c>
      <c r="K24" s="81">
        <v>28.51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28.51</v>
      </c>
      <c r="R24" s="91">
        <v>17.96</v>
      </c>
      <c r="S24" s="84">
        <v>0</v>
      </c>
      <c r="T24" s="84">
        <v>0</v>
      </c>
      <c r="U24" s="84">
        <v>56.31</v>
      </c>
      <c r="V24" s="84">
        <v>0</v>
      </c>
      <c r="W24" s="84">
        <v>0</v>
      </c>
      <c r="X24" s="94">
        <f t="shared" si="10"/>
        <v>17.96</v>
      </c>
      <c r="Y24" s="95">
        <f t="shared" si="11"/>
        <v>56.31</v>
      </c>
      <c r="Z24" s="91">
        <v>4</v>
      </c>
      <c r="AA24" s="84">
        <v>0</v>
      </c>
      <c r="AB24" s="84">
        <v>0</v>
      </c>
      <c r="AC24" s="84">
        <v>92.21</v>
      </c>
      <c r="AD24" s="96">
        <f t="shared" si="12"/>
        <v>4</v>
      </c>
      <c r="AE24" s="52">
        <f t="shared" si="13"/>
        <v>92.21</v>
      </c>
      <c r="AF24" s="118">
        <v>0.14151451612903199</v>
      </c>
      <c r="AG24" s="117">
        <v>0.42775094086021498</v>
      </c>
      <c r="AH24" s="54">
        <f t="shared" si="6"/>
        <v>7.1888842853196309</v>
      </c>
      <c r="AI24" s="63">
        <f t="shared" si="7"/>
        <v>8.2718650262254982</v>
      </c>
      <c r="AJ24" s="64">
        <v>114.91145640859303</v>
      </c>
      <c r="AK24" s="61">
        <v>123.17789621612799</v>
      </c>
      <c r="AL24" s="66">
        <v>67.07814478995833</v>
      </c>
      <c r="AM24" s="61">
        <v>163.95248781678626</v>
      </c>
      <c r="AS24" s="121"/>
      <c r="BA24" s="42"/>
      <c r="BB24" s="42"/>
    </row>
    <row r="25" spans="1:54" ht="15.75" x14ac:dyDescent="0.25">
      <c r="A25" s="25">
        <v>17</v>
      </c>
      <c r="B25" s="69">
        <v>110.28999999999999</v>
      </c>
      <c r="C25" s="51">
        <f t="shared" si="0"/>
        <v>29.697980640890918</v>
      </c>
      <c r="D25" s="52">
        <f t="shared" si="1"/>
        <v>100.39818262448313</v>
      </c>
      <c r="E25" s="59">
        <f t="shared" si="2"/>
        <v>-19.806163265374085</v>
      </c>
      <c r="F25" s="68">
        <v>186.11</v>
      </c>
      <c r="G25" s="52">
        <f t="shared" si="3"/>
        <v>104.00640089930107</v>
      </c>
      <c r="H25" s="52">
        <f t="shared" si="4"/>
        <v>74.389405460635444</v>
      </c>
      <c r="I25" s="53">
        <f t="shared" si="5"/>
        <v>7.7141936400635096</v>
      </c>
      <c r="J25" s="58">
        <v>0</v>
      </c>
      <c r="K25" s="81">
        <v>28.23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28.23</v>
      </c>
      <c r="R25" s="91">
        <v>11.61</v>
      </c>
      <c r="S25" s="84">
        <v>0</v>
      </c>
      <c r="T25" s="84">
        <v>0</v>
      </c>
      <c r="U25" s="84">
        <v>55.51</v>
      </c>
      <c r="V25" s="84">
        <v>0</v>
      </c>
      <c r="W25" s="84">
        <v>0</v>
      </c>
      <c r="X25" s="94">
        <f t="shared" si="10"/>
        <v>11.61</v>
      </c>
      <c r="Y25" s="95">
        <f t="shared" si="11"/>
        <v>55.51</v>
      </c>
      <c r="Z25" s="91">
        <v>1.7</v>
      </c>
      <c r="AA25" s="84">
        <v>0</v>
      </c>
      <c r="AB25" s="84">
        <v>0</v>
      </c>
      <c r="AC25" s="84">
        <v>91.95</v>
      </c>
      <c r="AD25" s="96">
        <f t="shared" si="12"/>
        <v>1.7</v>
      </c>
      <c r="AE25" s="52">
        <f t="shared" si="13"/>
        <v>91.95</v>
      </c>
      <c r="AF25" s="118">
        <v>0.14151451612903199</v>
      </c>
      <c r="AG25" s="117">
        <v>0.42775094086021498</v>
      </c>
      <c r="AH25" s="54">
        <f t="shared" si="6"/>
        <v>7.5726791239344777</v>
      </c>
      <c r="AI25" s="63">
        <f t="shared" si="7"/>
        <v>7.9960857937657011</v>
      </c>
      <c r="AJ25" s="64">
        <v>105.70640089930107</v>
      </c>
      <c r="AK25" s="61">
        <v>121.64798064089092</v>
      </c>
      <c r="AL25" s="66">
        <v>85.999405460635444</v>
      </c>
      <c r="AM25" s="61">
        <v>155.90818262448312</v>
      </c>
      <c r="AS25" s="121"/>
      <c r="BA25" s="42"/>
      <c r="BB25" s="42"/>
    </row>
    <row r="26" spans="1:54" ht="15.75" x14ac:dyDescent="0.25">
      <c r="A26" s="25">
        <v>18</v>
      </c>
      <c r="B26" s="69">
        <v>97.77</v>
      </c>
      <c r="C26" s="51">
        <f t="shared" si="0"/>
        <v>33.97819650568178</v>
      </c>
      <c r="D26" s="52">
        <f t="shared" si="1"/>
        <v>83.788071589243003</v>
      </c>
      <c r="E26" s="59">
        <f t="shared" si="2"/>
        <v>-19.99626809492479</v>
      </c>
      <c r="F26" s="68">
        <v>207.23</v>
      </c>
      <c r="G26" s="52">
        <f t="shared" si="3"/>
        <v>110.3044515894243</v>
      </c>
      <c r="H26" s="52">
        <f t="shared" si="4"/>
        <v>88.914578416470718</v>
      </c>
      <c r="I26" s="53">
        <f t="shared" si="5"/>
        <v>8.0109699941049506</v>
      </c>
      <c r="J26" s="58">
        <v>0</v>
      </c>
      <c r="K26" s="81">
        <v>28.23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28.23</v>
      </c>
      <c r="R26" s="91">
        <v>0</v>
      </c>
      <c r="S26" s="84">
        <v>0</v>
      </c>
      <c r="T26" s="84">
        <v>0</v>
      </c>
      <c r="U26" s="84">
        <v>61.4</v>
      </c>
      <c r="V26" s="84">
        <v>0</v>
      </c>
      <c r="W26" s="84">
        <v>0</v>
      </c>
      <c r="X26" s="94">
        <f t="shared" si="10"/>
        <v>0</v>
      </c>
      <c r="Y26" s="95">
        <f t="shared" si="11"/>
        <v>61.4</v>
      </c>
      <c r="Z26" s="91">
        <v>0</v>
      </c>
      <c r="AA26" s="84">
        <v>0</v>
      </c>
      <c r="AB26" s="84">
        <v>0</v>
      </c>
      <c r="AC26" s="84">
        <v>91.79</v>
      </c>
      <c r="AD26" s="96">
        <f t="shared" si="12"/>
        <v>0</v>
      </c>
      <c r="AE26" s="52">
        <f t="shared" si="13"/>
        <v>91.79</v>
      </c>
      <c r="AF26" s="118">
        <v>0.14151451612903199</v>
      </c>
      <c r="AG26" s="117">
        <v>0.42775094086021498</v>
      </c>
      <c r="AH26" s="54">
        <f t="shared" si="6"/>
        <v>7.8694554779759187</v>
      </c>
      <c r="AI26" s="63">
        <f t="shared" si="7"/>
        <v>7.8059809642149958</v>
      </c>
      <c r="AJ26" s="64">
        <v>110.3044515894243</v>
      </c>
      <c r="AK26" s="61">
        <v>125.76819650568179</v>
      </c>
      <c r="AL26" s="128">
        <v>88.914578416470718</v>
      </c>
      <c r="AM26" s="61">
        <v>145.18807158924301</v>
      </c>
      <c r="AS26" s="121"/>
      <c r="BA26" s="42"/>
      <c r="BB26" s="42"/>
    </row>
    <row r="27" spans="1:54" ht="15.75" x14ac:dyDescent="0.25">
      <c r="A27" s="25">
        <v>19</v>
      </c>
      <c r="B27" s="69">
        <v>122.57</v>
      </c>
      <c r="C27" s="51">
        <f t="shared" si="0"/>
        <v>37.612111873504489</v>
      </c>
      <c r="D27" s="52">
        <f t="shared" si="1"/>
        <v>104.10311614782353</v>
      </c>
      <c r="E27" s="59">
        <f t="shared" si="2"/>
        <v>-19.145228021328052</v>
      </c>
      <c r="F27" s="68">
        <v>230.12</v>
      </c>
      <c r="G27" s="52">
        <f t="shared" si="3"/>
        <v>119.33958059878631</v>
      </c>
      <c r="H27" s="52">
        <f t="shared" si="4"/>
        <v>101.89963866644129</v>
      </c>
      <c r="I27" s="53">
        <f t="shared" si="5"/>
        <v>8.8807807347723973</v>
      </c>
      <c r="J27" s="58">
        <v>0</v>
      </c>
      <c r="K27" s="81">
        <v>27.9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27.9</v>
      </c>
      <c r="R27" s="91">
        <v>0</v>
      </c>
      <c r="S27" s="84">
        <v>0</v>
      </c>
      <c r="T27" s="84">
        <v>0</v>
      </c>
      <c r="U27" s="84">
        <v>55.26</v>
      </c>
      <c r="V27" s="84">
        <v>0</v>
      </c>
      <c r="W27" s="84">
        <v>0</v>
      </c>
      <c r="X27" s="94">
        <f t="shared" si="10"/>
        <v>0</v>
      </c>
      <c r="Y27" s="95">
        <f t="shared" si="11"/>
        <v>55.26</v>
      </c>
      <c r="Z27" s="91">
        <v>0</v>
      </c>
      <c r="AA27" s="84">
        <v>0</v>
      </c>
      <c r="AB27" s="84">
        <v>0</v>
      </c>
      <c r="AC27" s="84">
        <v>92.07</v>
      </c>
      <c r="AD27" s="96">
        <f t="shared" si="12"/>
        <v>0</v>
      </c>
      <c r="AE27" s="52">
        <f t="shared" si="13"/>
        <v>92.07</v>
      </c>
      <c r="AF27" s="118">
        <v>0.14151451612903199</v>
      </c>
      <c r="AG27" s="117">
        <v>0.42775094086021498</v>
      </c>
      <c r="AH27" s="54">
        <f t="shared" si="6"/>
        <v>8.7392662186433654</v>
      </c>
      <c r="AI27" s="63">
        <f t="shared" si="7"/>
        <v>8.3270210378117326</v>
      </c>
      <c r="AJ27" s="64">
        <v>119.33958059878631</v>
      </c>
      <c r="AK27" s="61">
        <v>129.68211187350448</v>
      </c>
      <c r="AL27" s="128">
        <v>101.89963866644129</v>
      </c>
      <c r="AM27" s="61">
        <v>159.36311614782352</v>
      </c>
      <c r="AS27" s="121"/>
      <c r="BA27" s="42"/>
      <c r="BB27" s="42"/>
    </row>
    <row r="28" spans="1:54" ht="15.75" x14ac:dyDescent="0.25">
      <c r="A28" s="25">
        <v>20</v>
      </c>
      <c r="B28" s="69">
        <v>105.28999999999999</v>
      </c>
      <c r="C28" s="51">
        <f t="shared" si="0"/>
        <v>33.556486239196516</v>
      </c>
      <c r="D28" s="52">
        <f t="shared" si="1"/>
        <v>90.97980923614584</v>
      </c>
      <c r="E28" s="59">
        <f t="shared" si="2"/>
        <v>-19.246295475342343</v>
      </c>
      <c r="F28" s="68">
        <v>231.04</v>
      </c>
      <c r="G28" s="52">
        <f t="shared" si="3"/>
        <v>119.36871568478372</v>
      </c>
      <c r="H28" s="52">
        <f t="shared" si="4"/>
        <v>102.75554391422104</v>
      </c>
      <c r="I28" s="53">
        <f t="shared" si="5"/>
        <v>8.9157404009952437</v>
      </c>
      <c r="J28" s="58">
        <v>0</v>
      </c>
      <c r="K28" s="81">
        <v>27.83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27.83</v>
      </c>
      <c r="R28" s="91">
        <v>0</v>
      </c>
      <c r="S28" s="84">
        <v>0</v>
      </c>
      <c r="T28" s="84">
        <v>0</v>
      </c>
      <c r="U28" s="84">
        <v>66.02</v>
      </c>
      <c r="V28" s="84">
        <v>0</v>
      </c>
      <c r="W28" s="84">
        <v>0</v>
      </c>
      <c r="X28" s="94">
        <f t="shared" si="10"/>
        <v>0</v>
      </c>
      <c r="Y28" s="95">
        <f t="shared" si="11"/>
        <v>66.02</v>
      </c>
      <c r="Z28" s="91">
        <v>0</v>
      </c>
      <c r="AA28" s="84">
        <v>0</v>
      </c>
      <c r="AB28" s="84">
        <v>0</v>
      </c>
      <c r="AC28" s="84">
        <v>92.55</v>
      </c>
      <c r="AD28" s="96">
        <f t="shared" si="12"/>
        <v>0</v>
      </c>
      <c r="AE28" s="52">
        <f t="shared" si="13"/>
        <v>92.55</v>
      </c>
      <c r="AF28" s="118">
        <v>0.14151451612903199</v>
      </c>
      <c r="AG28" s="117">
        <v>0.42775094086021498</v>
      </c>
      <c r="AH28" s="54">
        <f t="shared" si="6"/>
        <v>8.7742258848662118</v>
      </c>
      <c r="AI28" s="63">
        <f t="shared" si="7"/>
        <v>8.1559535837974408</v>
      </c>
      <c r="AJ28" s="64">
        <v>119.36871568478372</v>
      </c>
      <c r="AK28" s="61">
        <v>126.10648623919651</v>
      </c>
      <c r="AL28" s="128">
        <v>102.75554391422104</v>
      </c>
      <c r="AM28" s="61">
        <v>156.99980923614584</v>
      </c>
      <c r="AS28" s="121"/>
      <c r="BA28" s="42"/>
      <c r="BB28" s="42"/>
    </row>
    <row r="29" spans="1:54" ht="15.75" x14ac:dyDescent="0.25">
      <c r="A29" s="25">
        <v>21</v>
      </c>
      <c r="B29" s="69">
        <v>105.75</v>
      </c>
      <c r="C29" s="51">
        <f t="shared" si="0"/>
        <v>29.668392011358975</v>
      </c>
      <c r="D29" s="52">
        <f t="shared" si="1"/>
        <v>95.738288867498355</v>
      </c>
      <c r="E29" s="59">
        <f t="shared" si="2"/>
        <v>-19.65668087885734</v>
      </c>
      <c r="F29" s="68">
        <v>221.21</v>
      </c>
      <c r="G29" s="52">
        <f t="shared" si="3"/>
        <v>113.0203249613608</v>
      </c>
      <c r="H29" s="52">
        <f t="shared" si="4"/>
        <v>99.647470927569287</v>
      </c>
      <c r="I29" s="53">
        <f t="shared" si="5"/>
        <v>8.5422041110699318</v>
      </c>
      <c r="J29" s="58">
        <v>0</v>
      </c>
      <c r="K29" s="81">
        <v>28.05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28.05</v>
      </c>
      <c r="R29" s="91">
        <v>0</v>
      </c>
      <c r="S29" s="84">
        <v>0</v>
      </c>
      <c r="T29" s="84">
        <v>0</v>
      </c>
      <c r="U29" s="84">
        <v>57.83</v>
      </c>
      <c r="V29" s="84">
        <v>0</v>
      </c>
      <c r="W29" s="84">
        <v>0</v>
      </c>
      <c r="X29" s="94">
        <f t="shared" si="10"/>
        <v>0</v>
      </c>
      <c r="Y29" s="95">
        <f t="shared" si="11"/>
        <v>57.83</v>
      </c>
      <c r="Z29" s="91">
        <v>0</v>
      </c>
      <c r="AA29" s="84">
        <v>0</v>
      </c>
      <c r="AB29" s="84">
        <v>0</v>
      </c>
      <c r="AC29" s="84">
        <v>93.26</v>
      </c>
      <c r="AD29" s="96">
        <f t="shared" si="12"/>
        <v>0</v>
      </c>
      <c r="AE29" s="52">
        <f t="shared" si="13"/>
        <v>93.26</v>
      </c>
      <c r="AF29" s="118">
        <v>0.14151451612903199</v>
      </c>
      <c r="AG29" s="117">
        <v>0.42775094086021498</v>
      </c>
      <c r="AH29" s="54">
        <f t="shared" si="6"/>
        <v>8.4006895949409</v>
      </c>
      <c r="AI29" s="63">
        <f t="shared" si="7"/>
        <v>7.9655681802824461</v>
      </c>
      <c r="AJ29" s="64">
        <v>113.0203249613608</v>
      </c>
      <c r="AK29" s="61">
        <v>122.92839201135898</v>
      </c>
      <c r="AL29" s="128">
        <v>99.647470927569287</v>
      </c>
      <c r="AM29" s="61">
        <v>153.56828886749835</v>
      </c>
      <c r="AS29" s="121"/>
      <c r="BA29" s="42"/>
      <c r="BB29" s="42"/>
    </row>
    <row r="30" spans="1:54" ht="15.75" x14ac:dyDescent="0.25">
      <c r="A30" s="25">
        <v>22</v>
      </c>
      <c r="B30" s="69">
        <v>95.34</v>
      </c>
      <c r="C30" s="51">
        <f t="shared" si="0"/>
        <v>27.150822265891591</v>
      </c>
      <c r="D30" s="52">
        <f t="shared" si="1"/>
        <v>91.892524429892234</v>
      </c>
      <c r="E30" s="59">
        <f t="shared" si="2"/>
        <v>-23.7033466957838</v>
      </c>
      <c r="F30" s="68">
        <v>220.8</v>
      </c>
      <c r="G30" s="52">
        <f t="shared" si="3"/>
        <v>112.78945851581639</v>
      </c>
      <c r="H30" s="52">
        <f t="shared" si="4"/>
        <v>99.483917211188867</v>
      </c>
      <c r="I30" s="53">
        <f t="shared" si="5"/>
        <v>8.5266242729947486</v>
      </c>
      <c r="J30" s="58">
        <v>0</v>
      </c>
      <c r="K30" s="81">
        <v>31.92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31.92</v>
      </c>
      <c r="R30" s="91">
        <v>0</v>
      </c>
      <c r="S30" s="84">
        <v>0</v>
      </c>
      <c r="T30" s="84">
        <v>0</v>
      </c>
      <c r="U30" s="84">
        <v>57.41</v>
      </c>
      <c r="V30" s="84">
        <v>0</v>
      </c>
      <c r="W30" s="84">
        <v>0</v>
      </c>
      <c r="X30" s="94">
        <f t="shared" si="10"/>
        <v>0</v>
      </c>
      <c r="Y30" s="95">
        <f t="shared" si="11"/>
        <v>57.41</v>
      </c>
      <c r="Z30" s="91">
        <v>0</v>
      </c>
      <c r="AA30" s="84">
        <v>0</v>
      </c>
      <c r="AB30" s="84">
        <v>0</v>
      </c>
      <c r="AC30" s="84">
        <v>93.91</v>
      </c>
      <c r="AD30" s="96">
        <f t="shared" si="12"/>
        <v>0</v>
      </c>
      <c r="AE30" s="52">
        <f t="shared" si="13"/>
        <v>93.91</v>
      </c>
      <c r="AF30" s="118">
        <v>0.14151451612903199</v>
      </c>
      <c r="AG30" s="117">
        <v>0.42775094086021498</v>
      </c>
      <c r="AH30" s="54">
        <f t="shared" si="6"/>
        <v>8.3851097568657167</v>
      </c>
      <c r="AI30" s="63">
        <f t="shared" si="7"/>
        <v>7.7889023633559873</v>
      </c>
      <c r="AJ30" s="64">
        <v>112.78945851581639</v>
      </c>
      <c r="AK30" s="61">
        <v>121.06082226589159</v>
      </c>
      <c r="AL30" s="128">
        <v>99.483917211188867</v>
      </c>
      <c r="AM30" s="61">
        <v>149.30252442989223</v>
      </c>
      <c r="AS30" s="121"/>
      <c r="BA30" s="42"/>
      <c r="BB30" s="42"/>
    </row>
    <row r="31" spans="1:54" ht="15.75" x14ac:dyDescent="0.25">
      <c r="A31" s="25">
        <v>23</v>
      </c>
      <c r="B31" s="69">
        <v>83.38</v>
      </c>
      <c r="C31" s="51">
        <f t="shared" si="0"/>
        <v>18.551794130976376</v>
      </c>
      <c r="D31" s="52">
        <f t="shared" si="1"/>
        <v>88.234803083249432</v>
      </c>
      <c r="E31" s="59">
        <f t="shared" si="2"/>
        <v>-23.406597214225805</v>
      </c>
      <c r="F31" s="68">
        <v>206.61</v>
      </c>
      <c r="G31" s="52">
        <f t="shared" si="3"/>
        <v>105.88205814084962</v>
      </c>
      <c r="H31" s="52">
        <f t="shared" si="4"/>
        <v>92.740531585688771</v>
      </c>
      <c r="I31" s="53">
        <f t="shared" si="5"/>
        <v>7.9874102734616166</v>
      </c>
      <c r="J31" s="58">
        <v>0</v>
      </c>
      <c r="K31" s="81">
        <v>31.28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31.28</v>
      </c>
      <c r="R31" s="91">
        <v>0</v>
      </c>
      <c r="S31" s="84">
        <v>0</v>
      </c>
      <c r="T31" s="84">
        <v>0</v>
      </c>
      <c r="U31" s="84">
        <v>57.68</v>
      </c>
      <c r="V31" s="84">
        <v>0</v>
      </c>
      <c r="W31" s="84">
        <v>0</v>
      </c>
      <c r="X31" s="94">
        <f t="shared" si="10"/>
        <v>0</v>
      </c>
      <c r="Y31" s="95">
        <f t="shared" si="11"/>
        <v>57.68</v>
      </c>
      <c r="Z31" s="91">
        <v>0</v>
      </c>
      <c r="AA31" s="84">
        <v>0</v>
      </c>
      <c r="AB31" s="84">
        <v>0</v>
      </c>
      <c r="AC31" s="84">
        <v>93.98</v>
      </c>
      <c r="AD31" s="96">
        <f t="shared" si="12"/>
        <v>0</v>
      </c>
      <c r="AE31" s="52">
        <f t="shared" si="13"/>
        <v>93.98</v>
      </c>
      <c r="AF31" s="118">
        <v>0.14151451612903199</v>
      </c>
      <c r="AG31" s="117">
        <v>0.42775094086021498</v>
      </c>
      <c r="AH31" s="54">
        <f t="shared" si="6"/>
        <v>7.8458957573325847</v>
      </c>
      <c r="AI31" s="63">
        <f t="shared" si="7"/>
        <v>7.4456518449139821</v>
      </c>
      <c r="AJ31" s="64">
        <v>105.88205814084962</v>
      </c>
      <c r="AK31" s="61">
        <v>112.53179413097638</v>
      </c>
      <c r="AL31" s="128">
        <v>92.740531585688771</v>
      </c>
      <c r="AM31" s="61">
        <v>145.91480308324944</v>
      </c>
      <c r="AS31" s="121"/>
      <c r="BA31" s="42"/>
      <c r="BB31" s="42"/>
    </row>
    <row r="32" spans="1:54" ht="16.5" thickBot="1" x14ac:dyDescent="0.3">
      <c r="A32" s="26">
        <v>24</v>
      </c>
      <c r="B32" s="70">
        <v>76.06</v>
      </c>
      <c r="C32" s="55">
        <f t="shared" si="0"/>
        <v>11.869420706044323</v>
      </c>
      <c r="D32" s="52">
        <f t="shared" si="1"/>
        <v>88.538356026624655</v>
      </c>
      <c r="E32" s="59">
        <f t="shared" si="2"/>
        <v>-24.347776732668969</v>
      </c>
      <c r="F32" s="71">
        <v>195.68</v>
      </c>
      <c r="G32" s="56">
        <f t="shared" si="3"/>
        <v>103.21518731975944</v>
      </c>
      <c r="H32" s="52">
        <f t="shared" si="4"/>
        <v>84.892737191095804</v>
      </c>
      <c r="I32" s="53">
        <f t="shared" si="5"/>
        <v>7.5720754891447619</v>
      </c>
      <c r="J32" s="58">
        <v>0</v>
      </c>
      <c r="K32" s="81">
        <v>32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</v>
      </c>
      <c r="R32" s="91">
        <v>0</v>
      </c>
      <c r="S32" s="84">
        <v>0</v>
      </c>
      <c r="T32" s="84">
        <v>0</v>
      </c>
      <c r="U32" s="84">
        <v>58</v>
      </c>
      <c r="V32" s="84">
        <v>0</v>
      </c>
      <c r="W32" s="84">
        <v>0</v>
      </c>
      <c r="X32" s="94">
        <f t="shared" si="10"/>
        <v>0</v>
      </c>
      <c r="Y32" s="95">
        <f t="shared" si="11"/>
        <v>58</v>
      </c>
      <c r="Z32" s="92">
        <v>0</v>
      </c>
      <c r="AA32" s="93">
        <v>0</v>
      </c>
      <c r="AB32" s="93">
        <v>0</v>
      </c>
      <c r="AC32" s="93">
        <v>92.36</v>
      </c>
      <c r="AD32" s="96">
        <f t="shared" si="12"/>
        <v>0</v>
      </c>
      <c r="AE32" s="52">
        <f t="shared" si="13"/>
        <v>92.36</v>
      </c>
      <c r="AF32" s="118">
        <v>0.14151451612903199</v>
      </c>
      <c r="AG32" s="117">
        <v>0.42775094086021498</v>
      </c>
      <c r="AH32" s="54">
        <f t="shared" si="6"/>
        <v>7.43056097301573</v>
      </c>
      <c r="AI32" s="63">
        <f t="shared" si="7"/>
        <v>7.2244723264708171</v>
      </c>
      <c r="AJ32" s="65">
        <v>103.21518731975944</v>
      </c>
      <c r="AK32" s="62">
        <v>104.22942070604432</v>
      </c>
      <c r="AL32" s="129">
        <v>84.892737191095804</v>
      </c>
      <c r="AM32" s="62">
        <v>146.53835602662465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122.57</v>
      </c>
      <c r="C33" s="40">
        <f t="shared" ref="C33:AE33" si="14">MAX(C9:C32)</f>
        <v>37.612111873504489</v>
      </c>
      <c r="D33" s="40">
        <f t="shared" si="14"/>
        <v>112.24821615254479</v>
      </c>
      <c r="E33" s="40">
        <f t="shared" si="14"/>
        <v>-19.145228021328052</v>
      </c>
      <c r="F33" s="40">
        <f t="shared" si="14"/>
        <v>231.04</v>
      </c>
      <c r="G33" s="40">
        <f t="shared" si="14"/>
        <v>119.36871568478372</v>
      </c>
      <c r="H33" s="40">
        <f t="shared" si="14"/>
        <v>102.75554391422104</v>
      </c>
      <c r="I33" s="40">
        <f t="shared" si="14"/>
        <v>8.9157404009952437</v>
      </c>
      <c r="J33" s="40">
        <f t="shared" si="14"/>
        <v>0</v>
      </c>
      <c r="K33" s="40">
        <f t="shared" si="14"/>
        <v>32.74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32.74</v>
      </c>
      <c r="R33" s="40">
        <f t="shared" si="14"/>
        <v>35.01</v>
      </c>
      <c r="S33" s="40">
        <f t="shared" si="14"/>
        <v>0</v>
      </c>
      <c r="T33" s="40">
        <f t="shared" si="14"/>
        <v>0</v>
      </c>
      <c r="U33" s="40">
        <f t="shared" si="14"/>
        <v>66.02</v>
      </c>
      <c r="V33" s="40">
        <f t="shared" si="14"/>
        <v>0</v>
      </c>
      <c r="W33" s="40">
        <f t="shared" si="14"/>
        <v>0</v>
      </c>
      <c r="X33" s="40">
        <f t="shared" si="14"/>
        <v>35.01</v>
      </c>
      <c r="Y33" s="40">
        <f t="shared" si="14"/>
        <v>66.02</v>
      </c>
      <c r="Z33" s="40">
        <f t="shared" si="14"/>
        <v>16.100000000000001</v>
      </c>
      <c r="AA33" s="40">
        <v>0</v>
      </c>
      <c r="AB33" s="40">
        <f t="shared" si="14"/>
        <v>0</v>
      </c>
      <c r="AC33" s="40">
        <v>0</v>
      </c>
      <c r="AD33" s="40">
        <f t="shared" si="14"/>
        <v>16.100000000000001</v>
      </c>
      <c r="AE33" s="40">
        <f t="shared" si="14"/>
        <v>93.98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8.7742258848662118</v>
      </c>
      <c r="AI33" s="40">
        <f t="shared" si="15"/>
        <v>8.3365403547971368</v>
      </c>
      <c r="AJ33" s="40">
        <f t="shared" si="15"/>
        <v>119.36871568478372</v>
      </c>
      <c r="AK33" s="40">
        <f t="shared" si="15"/>
        <v>129.68211187350448</v>
      </c>
      <c r="AL33" s="40">
        <f t="shared" si="15"/>
        <v>102.75554391422104</v>
      </c>
      <c r="AM33" s="130">
        <f t="shared" si="15"/>
        <v>167.78821615254478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86.501836734693896</v>
      </c>
      <c r="C34" s="41">
        <f t="shared" ref="C34:AE34" si="16">AVERAGE(C9:C33,C9:C32)</f>
        <v>15.792471607457134</v>
      </c>
      <c r="D34" s="41">
        <f t="shared" si="16"/>
        <v>92.525015644558536</v>
      </c>
      <c r="E34" s="41">
        <f t="shared" si="16"/>
        <v>-21.649423986613193</v>
      </c>
      <c r="F34" s="41">
        <f t="shared" si="16"/>
        <v>176.85183673469388</v>
      </c>
      <c r="G34" s="41">
        <f t="shared" si="16"/>
        <v>97.300439611539204</v>
      </c>
      <c r="H34" s="41">
        <f t="shared" si="16"/>
        <v>72.14091903538359</v>
      </c>
      <c r="I34" s="41">
        <f t="shared" si="16"/>
        <v>7.4104780877710859</v>
      </c>
      <c r="J34" s="41">
        <f t="shared" si="16"/>
        <v>0</v>
      </c>
      <c r="K34" s="41">
        <f t="shared" si="16"/>
        <v>29.559591836734697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29.559591836734697</v>
      </c>
      <c r="R34" s="41">
        <f t="shared" si="16"/>
        <v>11.796122448979592</v>
      </c>
      <c r="S34" s="41">
        <f t="shared" si="16"/>
        <v>0</v>
      </c>
      <c r="T34" s="41">
        <f t="shared" si="16"/>
        <v>0</v>
      </c>
      <c r="U34" s="41">
        <f t="shared" si="16"/>
        <v>56.549387755102032</v>
      </c>
      <c r="V34" s="41">
        <f t="shared" si="16"/>
        <v>0</v>
      </c>
      <c r="W34" s="41">
        <f t="shared" si="16"/>
        <v>0</v>
      </c>
      <c r="X34" s="41">
        <f t="shared" si="16"/>
        <v>11.796122448979592</v>
      </c>
      <c r="Y34" s="41">
        <f t="shared" si="16"/>
        <v>56.549387755102032</v>
      </c>
      <c r="Z34" s="41">
        <f>AVERAGE(Z9:Z33,Z9:Z32)</f>
        <v>3.822448979591837</v>
      </c>
      <c r="AA34" s="41">
        <f>AVERAGE(AA9:AA33,AA9:AA32)</f>
        <v>0</v>
      </c>
      <c r="AB34" s="41">
        <f>AVERAGE(AB9:AB33,AB9:AB32)</f>
        <v>0</v>
      </c>
      <c r="AC34" s="41">
        <f t="shared" si="16"/>
        <v>89.933469387755082</v>
      </c>
      <c r="AD34" s="41">
        <f t="shared" si="16"/>
        <v>3.822448979591837</v>
      </c>
      <c r="AE34" s="41">
        <f t="shared" si="16"/>
        <v>91.851428571428556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7.268963571642054</v>
      </c>
      <c r="AI34" s="41">
        <f t="shared" si="17"/>
        <v>7.3838356708324122</v>
      </c>
      <c r="AJ34" s="41">
        <f t="shared" si="17"/>
        <v>100.79431716255959</v>
      </c>
      <c r="AK34" s="41">
        <f t="shared" si="17"/>
        <v>107.60492058704897</v>
      </c>
      <c r="AL34" s="41">
        <f t="shared" si="17"/>
        <v>83.22255168844481</v>
      </c>
      <c r="AM34" s="131">
        <f t="shared" si="17"/>
        <v>148.86052584864018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710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264.97000000000003</v>
      </c>
      <c r="Z38" s="212"/>
      <c r="AA38" s="8" t="s">
        <v>21</v>
      </c>
      <c r="AB38" s="5" t="s">
        <v>23</v>
      </c>
      <c r="AC38" s="30"/>
      <c r="AD38" s="213">
        <v>1378.7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88.313500000000005</v>
      </c>
      <c r="AN38" s="214"/>
      <c r="AO38" s="8" t="s">
        <v>21</v>
      </c>
      <c r="AP38" s="5" t="s">
        <v>24</v>
      </c>
      <c r="AQ38" s="212">
        <v>2158.8000000000002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4211.91</v>
      </c>
      <c r="C39" s="11" t="s">
        <v>21</v>
      </c>
      <c r="D39" s="9" t="s">
        <v>71</v>
      </c>
      <c r="E39" s="10">
        <v>2100</v>
      </c>
      <c r="F39" s="12" t="s">
        <v>21</v>
      </c>
      <c r="G39" s="98"/>
      <c r="H39" s="101" t="s">
        <v>25</v>
      </c>
      <c r="I39" s="102"/>
      <c r="J39" s="103">
        <v>32.74</v>
      </c>
      <c r="K39" s="104" t="s">
        <v>62</v>
      </c>
      <c r="L39" s="105">
        <v>0.45833333333333331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35.01</v>
      </c>
      <c r="Z39" s="102" t="s">
        <v>62</v>
      </c>
      <c r="AA39" s="108">
        <v>0.58333333333333337</v>
      </c>
      <c r="AB39" s="106" t="s">
        <v>25</v>
      </c>
      <c r="AC39" s="109"/>
      <c r="AD39" s="103">
        <v>68.8</v>
      </c>
      <c r="AE39" s="104" t="s">
        <v>77</v>
      </c>
      <c r="AF39" s="108">
        <v>0.8340277777777777</v>
      </c>
      <c r="AG39" s="106" t="s">
        <v>25</v>
      </c>
      <c r="AH39" s="102"/>
      <c r="AI39" s="103">
        <v>0</v>
      </c>
      <c r="AJ39" s="102" t="s">
        <v>77</v>
      </c>
      <c r="AK39" s="107">
        <v>262.04166666668698</v>
      </c>
      <c r="AL39" s="101" t="s">
        <v>25</v>
      </c>
      <c r="AM39" s="102">
        <v>16.100000000000001</v>
      </c>
      <c r="AN39" s="103" t="s">
        <v>77</v>
      </c>
      <c r="AO39" s="111">
        <v>0.58333333333333337</v>
      </c>
      <c r="AP39" s="106" t="s">
        <v>25</v>
      </c>
      <c r="AQ39" s="102">
        <v>93.98</v>
      </c>
      <c r="AR39" s="104" t="s">
        <v>77</v>
      </c>
      <c r="AS39" s="107">
        <v>0.95833333333333337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527.91999999999996</v>
      </c>
      <c r="F42" s="44" t="s">
        <v>69</v>
      </c>
      <c r="G42" s="47">
        <v>0.79166666666666663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55.26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92.07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270.18</v>
      </c>
      <c r="F45" s="83" t="s">
        <v>72</v>
      </c>
      <c r="G45" s="48">
        <v>0.79166666666666663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257.74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 SEP 23 </vt:lpstr>
      <vt:lpstr>'20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Dt CEB</cp:lastModifiedBy>
  <cp:lastPrinted>2022-10-11T09:04:59Z</cp:lastPrinted>
  <dcterms:created xsi:type="dcterms:W3CDTF">2019-01-02T10:31:15Z</dcterms:created>
  <dcterms:modified xsi:type="dcterms:W3CDTF">2023-09-21T07:34:40Z</dcterms:modified>
</cp:coreProperties>
</file>