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95DF60F8-039A-4691-9934-48B30EEB3B2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21 SEP 23 " sheetId="3" r:id="rId1"/>
  </sheets>
  <externalReferences>
    <externalReference r:id="rId2"/>
  </externalReferences>
  <definedNames>
    <definedName name="_xlnm.Print_Area" localSheetId="0">'21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<sst xmlns="http://schemas.openxmlformats.org/spreadsheetml/2006/main" count="139" uniqueCount="106">
  <si>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</si>
  <si>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</si>
  <si>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</si>
  <si>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</si>
  <si>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</si>
  <si>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</si>
  <si>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</si>
  <si>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</si>
  <si>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</si>
  <si>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</si>
  <si>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</si>
  <si>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</si>
  <si>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</si>
  <si>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</si>
  <si>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</si>
  <si>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</si>
  <si>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</si>
  <si>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</si>
  <si>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</si>
  <si>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</si>
  <si>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</si>
  <si>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</si>
  <si>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</si>
  <si>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</si>
  <si>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</si>
  <si>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</si>
  <si>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</si>
  <si>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</si>
  <si>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</si>
  <si>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</si>
  <si>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</si>
  <si>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</si>
  <si>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</si>
  <si>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</si>
  <si>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</si>
  <si>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</si>
  <si>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</si>
  <si>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</si>
  <si>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</si>
  <si>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</si>
  <si>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</si>
  <si>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</si>
  <si>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</si>
  <si>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</si>
  <si>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</si>
  <si>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</si>
  <si>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</si>
  <si>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</si>
  <si>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</si>
  <si>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</si>
  <si>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</si>
  <si>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</si>
  <si>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</si>
  <si>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</si>
  <si>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</si>
  <si>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</si>
  <si>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</si>
  <si>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</si>
  <si>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</si>
  <si>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</si>
  <si>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</si>
  <si>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</si>
  <si>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</si>
  <si>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</si>
  <si>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</si>
  <si>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</si>
  <si>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</si>
  <si>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</si>
  <si>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</si>
  <si>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</si>
  <si>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</si>
  <si>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</si>
  <si>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</si>
  <si>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</si>
  <si>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</si>
  <si>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</si>
  <si>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</si>
  <si>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</si>
  <si>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</si>
  <si>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</si>
  <si>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</si>
  <si>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</si>
  <si>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</si>
  <si>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</si>
  <si>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</si>
  <si>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</si>
  <si>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</si>
  <si>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</si>
  <si>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</si>
  <si>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</si>
  <si>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</si>
  <si>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</si>
  <si>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</si>
  <si>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</si>
  <si>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</si>
  <si>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</si>
  <si>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</si>
  <si>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</si>
  <si>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</si>
  <si>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</si>
  <si>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</si>
  <si>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</si>
  <si>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</si>
  <si>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FOFANA ET MONTCHO</t>
  </si>
  <si>
    <t>DOSSA ET BOKO</t>
  </si>
  <si>
    <t>TETE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</si>
</sst>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'21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'!$B$9:$B$32</c:f>
              <c:numCache>
                <c:formatCode>General</c:formatCode>
                <c:ptCount val="24"/>
                <c:pt idx="0">
                  <c:v>63.07</c:v>
                </c:pt>
                <c:pt idx="1">
                  <c:v>66</c:v>
                </c:pt>
                <c:pt idx="2">
                  <c:v>64.97999999999999</c:v>
                </c:pt>
                <c:pt idx="3">
                  <c:v>60.92</c:v>
                </c:pt>
                <c:pt idx="4">
                  <c:v>66.760000000000005</c:v>
                </c:pt>
                <c:pt idx="5">
                  <c:v>61.03</c:v>
                </c:pt>
                <c:pt idx="6">
                  <c:v>72.95</c:v>
                </c:pt>
                <c:pt idx="7">
                  <c:v>103.7</c:v>
                </c:pt>
                <c:pt idx="8">
                  <c:v>108.92000000000002</c:v>
                </c:pt>
                <c:pt idx="9">
                  <c:v>99.48</c:v>
                </c:pt>
                <c:pt idx="10">
                  <c:v>124.56</c:v>
                </c:pt>
                <c:pt idx="11">
                  <c:v>154.84</c:v>
                </c:pt>
                <c:pt idx="12">
                  <c:v>144.16</c:v>
                </c:pt>
                <c:pt idx="13">
                  <c:v>111.16</c:v>
                </c:pt>
                <c:pt idx="14">
                  <c:v>122.19</c:v>
                </c:pt>
                <c:pt idx="15">
                  <c:v>111.3</c:v>
                </c:pt>
                <c:pt idx="16">
                  <c:v>119.09</c:v>
                </c:pt>
                <c:pt idx="17">
                  <c:v>119.62</c:v>
                </c:pt>
                <c:pt idx="18">
                  <c:v>127.53</c:v>
                </c:pt>
                <c:pt idx="19">
                  <c:v>123.65</c:v>
                </c:pt>
                <c:pt idx="20">
                  <c:v>119.84</c:v>
                </c:pt>
                <c:pt idx="21">
                  <c:v>107.52000000000001</c:v>
                </c:pt>
                <c:pt idx="22">
                  <c:v>115.38</c:v>
                </c:pt>
                <c:pt idx="23">
                  <c:v>104.62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'21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'!$C$9:$C$32</c:f>
              <c:numCache>
                <c:formatCode>General</c:formatCode>
                <c:ptCount val="24"/>
                <c:pt idx="0">
                  <c:v>4.9403939491433988</c:v>
                </c:pt>
                <c:pt idx="1">
                  <c:v>11.526650442928741</c:v>
                </c:pt>
                <c:pt idx="2">
                  <c:v>7.8284238047530579</c:v>
                </c:pt>
                <c:pt idx="3">
                  <c:v>8.2850748622946924</c:v>
                </c:pt>
                <c:pt idx="4">
                  <c:v>13.439991995920451</c:v>
                </c:pt>
                <c:pt idx="5">
                  <c:v>11.138282362286319</c:v>
                </c:pt>
                <c:pt idx="6">
                  <c:v>16.302324421871205</c:v>
                </c:pt>
                <c:pt idx="7">
                  <c:v>29.48764082101188</c:v>
                </c:pt>
                <c:pt idx="8">
                  <c:v>23.003652068068632</c:v>
                </c:pt>
                <c:pt idx="9">
                  <c:v>37.018626839051606</c:v>
                </c:pt>
                <c:pt idx="10">
                  <c:v>34.789207773891505</c:v>
                </c:pt>
                <c:pt idx="11">
                  <c:v>63.914274616904585</c:v>
                </c:pt>
                <c:pt idx="12">
                  <c:v>41.935026245236699</c:v>
                </c:pt>
                <c:pt idx="13">
                  <c:v>25.760430508548282</c:v>
                </c:pt>
                <c:pt idx="14">
                  <c:v>30.177364247896321</c:v>
                </c:pt>
                <c:pt idx="15">
                  <c:v>34.980841577844465</c:v>
                </c:pt>
                <c:pt idx="16">
                  <c:v>32.370127445723966</c:v>
                </c:pt>
                <c:pt idx="17">
                  <c:v>36.69323716948729</c:v>
                </c:pt>
                <c:pt idx="18">
                  <c:v>38.066410317489208</c:v>
                </c:pt>
                <c:pt idx="19">
                  <c:v>34.69190081963422</c:v>
                </c:pt>
                <c:pt idx="20">
                  <c:v>34.737916564968387</c:v>
                </c:pt>
                <c:pt idx="21">
                  <c:v>28.109557573109804</c:v>
                </c:pt>
                <c:pt idx="22">
                  <c:v>24.110396558985229</c:v>
                </c:pt>
                <c:pt idx="23">
                  <c:v>21.20121595114594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'21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'!$D$9:$D$32</c:f>
              <c:numCache>
                <c:formatCode>0.00</c:formatCode>
                <c:ptCount val="24"/>
                <c:pt idx="0">
                  <c:v>82.797182391800305</c:v>
                </c:pt>
                <c:pt idx="1">
                  <c:v>78.656186659617191</c:v>
                </c:pt>
                <c:pt idx="2">
                  <c:v>81.011246839459488</c:v>
                </c:pt>
                <c:pt idx="3">
                  <c:v>76.543459523338811</c:v>
                </c:pt>
                <c:pt idx="4">
                  <c:v>77.003842733444813</c:v>
                </c:pt>
                <c:pt idx="5">
                  <c:v>74.005212625604457</c:v>
                </c:pt>
                <c:pt idx="6">
                  <c:v>79.73123819130376</c:v>
                </c:pt>
                <c:pt idx="7">
                  <c:v>95.377051490209013</c:v>
                </c:pt>
                <c:pt idx="8">
                  <c:v>106.88881796629897</c:v>
                </c:pt>
                <c:pt idx="9">
                  <c:v>83.892133579680802</c:v>
                </c:pt>
                <c:pt idx="10">
                  <c:v>110.69865524594002</c:v>
                </c:pt>
                <c:pt idx="11">
                  <c:v>112.24605375332823</c:v>
                </c:pt>
                <c:pt idx="12">
                  <c:v>123.93737440969477</c:v>
                </c:pt>
                <c:pt idx="13">
                  <c:v>108.42005517442581</c:v>
                </c:pt>
                <c:pt idx="14">
                  <c:v>114.60143889326392</c:v>
                </c:pt>
                <c:pt idx="15">
                  <c:v>101.17293337661224</c:v>
                </c:pt>
                <c:pt idx="16">
                  <c:v>111.25810791795868</c:v>
                </c:pt>
                <c:pt idx="17">
                  <c:v>107.97020323043672</c:v>
                </c:pt>
                <c:pt idx="18">
                  <c:v>114.54461931119346</c:v>
                </c:pt>
                <c:pt idx="19">
                  <c:v>113.44922866037227</c:v>
                </c:pt>
                <c:pt idx="20">
                  <c:v>110.057763584749</c:v>
                </c:pt>
                <c:pt idx="21">
                  <c:v>104.57791857763785</c:v>
                </c:pt>
                <c:pt idx="22">
                  <c:v>115.89482179087835</c:v>
                </c:pt>
                <c:pt idx="23">
                  <c:v>108.12843801571783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'21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'!$E$9:$E$32</c:f>
              <c:numCache>
                <c:formatCode>0.00</c:formatCode>
                <c:ptCount val="24"/>
                <c:pt idx="0">
                  <c:v>-24.667576340943718</c:v>
                </c:pt>
                <c:pt idx="1">
                  <c:v>-24.18283710254595</c:v>
                </c:pt>
                <c:pt idx="2">
                  <c:v>-23.859670644212581</c:v>
                </c:pt>
                <c:pt idx="3">
                  <c:v>-23.908534385633502</c:v>
                </c:pt>
                <c:pt idx="4">
                  <c:v>-23.683834729365284</c:v>
                </c:pt>
                <c:pt idx="5">
                  <c:v>-24.113494987890768</c:v>
                </c:pt>
                <c:pt idx="6">
                  <c:v>-23.083562613174962</c:v>
                </c:pt>
                <c:pt idx="7">
                  <c:v>-21.164692311220932</c:v>
                </c:pt>
                <c:pt idx="8">
                  <c:v>-20.972470034367621</c:v>
                </c:pt>
                <c:pt idx="9">
                  <c:v>-21.43076041873238</c:v>
                </c:pt>
                <c:pt idx="10">
                  <c:v>-20.92786301983152</c:v>
                </c:pt>
                <c:pt idx="11">
                  <c:v>-21.320328370232815</c:v>
                </c:pt>
                <c:pt idx="12">
                  <c:v>-21.712400654931503</c:v>
                </c:pt>
                <c:pt idx="13">
                  <c:v>-23.020485682974105</c:v>
                </c:pt>
                <c:pt idx="14">
                  <c:v>-22.588803141160248</c:v>
                </c:pt>
                <c:pt idx="15">
                  <c:v>-24.853774954456693</c:v>
                </c:pt>
                <c:pt idx="16">
                  <c:v>-24.538235363682688</c:v>
                </c:pt>
                <c:pt idx="17">
                  <c:v>-25.043440399924009</c:v>
                </c:pt>
                <c:pt idx="18">
                  <c:v>-25.081029628682671</c:v>
                </c:pt>
                <c:pt idx="19">
                  <c:v>-24.491129480006464</c:v>
                </c:pt>
                <c:pt idx="20">
                  <c:v>-24.955680149717359</c:v>
                </c:pt>
                <c:pt idx="21">
                  <c:v>-25.167476150747632</c:v>
                </c:pt>
                <c:pt idx="22">
                  <c:v>-24.625218349863601</c:v>
                </c:pt>
                <c:pt idx="23">
                  <c:v>-24.70965396686378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'21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'!$Q$9:$Q$32</c:f>
              <c:numCache>
                <c:formatCode>0.00</c:formatCode>
                <c:ptCount val="24"/>
                <c:pt idx="0">
                  <c:v>31.92</c:v>
                </c:pt>
                <c:pt idx="1">
                  <c:v>31.26</c:v>
                </c:pt>
                <c:pt idx="2">
                  <c:v>30.88</c:v>
                </c:pt>
                <c:pt idx="3">
                  <c:v>30.79</c:v>
                </c:pt>
                <c:pt idx="4">
                  <c:v>30.74</c:v>
                </c:pt>
                <c:pt idx="5">
                  <c:v>31</c:v>
                </c:pt>
                <c:pt idx="6">
                  <c:v>30.21</c:v>
                </c:pt>
                <c:pt idx="7">
                  <c:v>29.21</c:v>
                </c:pt>
                <c:pt idx="8">
                  <c:v>29.23</c:v>
                </c:pt>
                <c:pt idx="9">
                  <c:v>29.34</c:v>
                </c:pt>
                <c:pt idx="10">
                  <c:v>29.1</c:v>
                </c:pt>
                <c:pt idx="11">
                  <c:v>29.32</c:v>
                </c:pt>
                <c:pt idx="12">
                  <c:v>29.2</c:v>
                </c:pt>
                <c:pt idx="13">
                  <c:v>29.83</c:v>
                </c:pt>
                <c:pt idx="14">
                  <c:v>29.72</c:v>
                </c:pt>
                <c:pt idx="15">
                  <c:v>31.74</c:v>
                </c:pt>
                <c:pt idx="16">
                  <c:v>31.6</c:v>
                </c:pt>
                <c:pt idx="17">
                  <c:v>32.15</c:v>
                </c:pt>
                <c:pt idx="18">
                  <c:v>32.46</c:v>
                </c:pt>
                <c:pt idx="19">
                  <c:v>31.68</c:v>
                </c:pt>
                <c:pt idx="20">
                  <c:v>32.06</c:v>
                </c:pt>
                <c:pt idx="21">
                  <c:v>31.9</c:v>
                </c:pt>
                <c:pt idx="22">
                  <c:v>31.54</c:v>
                </c:pt>
                <c:pt idx="23">
                  <c:v>31.27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'21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'!$AE$9:$AE$32</c:f>
              <c:numCache>
                <c:formatCode>0.00</c:formatCode>
                <c:ptCount val="24"/>
                <c:pt idx="0">
                  <c:v>90.75</c:v>
                </c:pt>
                <c:pt idx="1">
                  <c:v>82.18</c:v>
                </c:pt>
                <c:pt idx="2">
                  <c:v>81.86</c:v>
                </c:pt>
                <c:pt idx="3">
                  <c:v>81.72</c:v>
                </c:pt>
                <c:pt idx="4">
                  <c:v>81.77</c:v>
                </c:pt>
                <c:pt idx="5">
                  <c:v>80.72</c:v>
                </c:pt>
                <c:pt idx="6">
                  <c:v>80.849999999999994</c:v>
                </c:pt>
                <c:pt idx="7">
                  <c:v>80.69</c:v>
                </c:pt>
                <c:pt idx="8">
                  <c:v>85.49</c:v>
                </c:pt>
                <c:pt idx="9">
                  <c:v>82.87</c:v>
                </c:pt>
                <c:pt idx="10">
                  <c:v>82.67</c:v>
                </c:pt>
                <c:pt idx="11">
                  <c:v>46.01</c:v>
                </c:pt>
                <c:pt idx="12">
                  <c:v>46.92</c:v>
                </c:pt>
                <c:pt idx="13">
                  <c:v>45.14</c:v>
                </c:pt>
                <c:pt idx="14">
                  <c:v>45.28</c:v>
                </c:pt>
                <c:pt idx="15">
                  <c:v>45.4</c:v>
                </c:pt>
                <c:pt idx="16">
                  <c:v>44.58</c:v>
                </c:pt>
                <c:pt idx="17">
                  <c:v>45.08</c:v>
                </c:pt>
                <c:pt idx="18">
                  <c:v>46.74</c:v>
                </c:pt>
                <c:pt idx="19">
                  <c:v>44.9</c:v>
                </c:pt>
                <c:pt idx="20">
                  <c:v>45.25</c:v>
                </c:pt>
                <c:pt idx="21">
                  <c:v>45.04</c:v>
                </c:pt>
                <c:pt idx="22">
                  <c:v>44.91</c:v>
                </c:pt>
                <c:pt idx="23">
                  <c:v>44.95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'21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'!$AK$9:$AK$32</c:f>
              <c:numCache>
                <c:formatCode>0.00</c:formatCode>
                <c:ptCount val="24"/>
                <c:pt idx="0">
                  <c:v>95.690393949143399</c:v>
                </c:pt>
                <c:pt idx="1">
                  <c:v>93.706650442928748</c:v>
                </c:pt>
                <c:pt idx="2">
                  <c:v>89.688423804753057</c:v>
                </c:pt>
                <c:pt idx="3">
                  <c:v>90.005074862294691</c:v>
                </c:pt>
                <c:pt idx="4">
                  <c:v>95.209991995920447</c:v>
                </c:pt>
                <c:pt idx="5">
                  <c:v>91.858282362286317</c:v>
                </c:pt>
                <c:pt idx="6">
                  <c:v>97.152324421871199</c:v>
                </c:pt>
                <c:pt idx="7">
                  <c:v>110.17764082101188</c:v>
                </c:pt>
                <c:pt idx="8">
                  <c:v>108.49365206806863</c:v>
                </c:pt>
                <c:pt idx="9">
                  <c:v>119.88862683905161</c:v>
                </c:pt>
                <c:pt idx="10">
                  <c:v>117.45920777389151</c:v>
                </c:pt>
                <c:pt idx="11">
                  <c:v>109.92427461690458</c:v>
                </c:pt>
                <c:pt idx="12">
                  <c:v>88.855026245236701</c:v>
                </c:pt>
                <c:pt idx="13">
                  <c:v>70.900430508548283</c:v>
                </c:pt>
                <c:pt idx="14">
                  <c:v>75.457364247896322</c:v>
                </c:pt>
                <c:pt idx="15">
                  <c:v>80.380841577844464</c:v>
                </c:pt>
                <c:pt idx="16">
                  <c:v>76.950127445723965</c:v>
                </c:pt>
                <c:pt idx="17">
                  <c:v>81.773237169487288</c:v>
                </c:pt>
                <c:pt idx="18">
                  <c:v>84.80641031748921</c:v>
                </c:pt>
                <c:pt idx="19">
                  <c:v>79.591900819634219</c:v>
                </c:pt>
                <c:pt idx="20">
                  <c:v>79.987916564968387</c:v>
                </c:pt>
                <c:pt idx="21">
                  <c:v>73.149557573109803</c:v>
                </c:pt>
                <c:pt idx="22">
                  <c:v>69.020396558985226</c:v>
                </c:pt>
                <c:pt idx="23">
                  <c:v>66.151215951145943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'21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'!$AM$9:$AM$32</c:f>
              <c:numCache>
                <c:formatCode>0.00</c:formatCode>
                <c:ptCount val="24"/>
                <c:pt idx="0">
                  <c:v>141.19718239180031</c:v>
                </c:pt>
                <c:pt idx="1">
                  <c:v>137.09618665961719</c:v>
                </c:pt>
                <c:pt idx="2">
                  <c:v>139.14124683945948</c:v>
                </c:pt>
                <c:pt idx="3">
                  <c:v>134.00345952333882</c:v>
                </c:pt>
                <c:pt idx="4">
                  <c:v>134.86384273344481</c:v>
                </c:pt>
                <c:pt idx="5">
                  <c:v>132.32521262560445</c:v>
                </c:pt>
                <c:pt idx="6">
                  <c:v>135.36123819130376</c:v>
                </c:pt>
                <c:pt idx="7">
                  <c:v>154.23705149020901</c:v>
                </c:pt>
                <c:pt idx="8">
                  <c:v>163.28881796629898</c:v>
                </c:pt>
                <c:pt idx="9">
                  <c:v>139.8021335796808</c:v>
                </c:pt>
                <c:pt idx="10">
                  <c:v>151.35865524594001</c:v>
                </c:pt>
                <c:pt idx="11">
                  <c:v>152.90605375332822</c:v>
                </c:pt>
                <c:pt idx="12">
                  <c:v>156.19737440969476</c:v>
                </c:pt>
                <c:pt idx="13">
                  <c:v>150.61005517442581</c:v>
                </c:pt>
                <c:pt idx="14">
                  <c:v>157.22143889326392</c:v>
                </c:pt>
                <c:pt idx="15">
                  <c:v>143.79293337661224</c:v>
                </c:pt>
                <c:pt idx="16">
                  <c:v>153.31810791795868</c:v>
                </c:pt>
                <c:pt idx="17">
                  <c:v>150.05020323043672</c:v>
                </c:pt>
                <c:pt idx="18">
                  <c:v>156.47461931119346</c:v>
                </c:pt>
                <c:pt idx="19">
                  <c:v>155.08922866037227</c:v>
                </c:pt>
                <c:pt idx="20">
                  <c:v>151.757763584749</c:v>
                </c:pt>
                <c:pt idx="21">
                  <c:v>145.68791857763784</c:v>
                </c:pt>
                <c:pt idx="22">
                  <c:v>156.14482179087835</c:v>
                </c:pt>
                <c:pt idx="23">
                  <c:v>146.70843801571783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2036332450297696"/>
          <c:y val="0.12437829039087392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'21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'!$F$9:$F$32</c:f>
              <c:numCache>
                <c:formatCode>General</c:formatCode>
                <c:ptCount val="24"/>
                <c:pt idx="0">
                  <c:v>189.67</c:v>
                </c:pt>
                <c:pt idx="1">
                  <c:v>180.91</c:v>
                </c:pt>
                <c:pt idx="2">
                  <c:v>178.16</c:v>
                </c:pt>
                <c:pt idx="3">
                  <c:v>172.28</c:v>
                </c:pt>
                <c:pt idx="4">
                  <c:v>178.18</c:v>
                </c:pt>
                <c:pt idx="5">
                  <c:v>171.94</c:v>
                </c:pt>
                <c:pt idx="6">
                  <c:v>151.5</c:v>
                </c:pt>
                <c:pt idx="7">
                  <c:v>157.91</c:v>
                </c:pt>
                <c:pt idx="8">
                  <c:v>150.41999999999999</c:v>
                </c:pt>
                <c:pt idx="9">
                  <c:v>136.97999999999999</c:v>
                </c:pt>
                <c:pt idx="10">
                  <c:v>141.24</c:v>
                </c:pt>
                <c:pt idx="11">
                  <c:v>137.99</c:v>
                </c:pt>
                <c:pt idx="12">
                  <c:v>169.82</c:v>
                </c:pt>
                <c:pt idx="13">
                  <c:v>176.62</c:v>
                </c:pt>
                <c:pt idx="14">
                  <c:v>160.68</c:v>
                </c:pt>
                <c:pt idx="15">
                  <c:v>235.36</c:v>
                </c:pt>
                <c:pt idx="16">
                  <c:v>238.27</c:v>
                </c:pt>
                <c:pt idx="17">
                  <c:v>258.55</c:v>
                </c:pt>
                <c:pt idx="18">
                  <c:v>280.91000000000003</c:v>
                </c:pt>
                <c:pt idx="19">
                  <c:v>264.81</c:v>
                </c:pt>
                <c:pt idx="20">
                  <c:v>267.07</c:v>
                </c:pt>
                <c:pt idx="21">
                  <c:v>254.36</c:v>
                </c:pt>
                <c:pt idx="22">
                  <c:v>242.94</c:v>
                </c:pt>
                <c:pt idx="23">
                  <c:v>240.32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'21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'!$G$9:$G$32</c:f>
              <c:numCache>
                <c:formatCode>0.00</c:formatCode>
                <c:ptCount val="24"/>
                <c:pt idx="0">
                  <c:v>98.454472441697888</c:v>
                </c:pt>
                <c:pt idx="1">
                  <c:v>93.31784893487243</c:v>
                </c:pt>
                <c:pt idx="2">
                  <c:v>93.912685391586876</c:v>
                </c:pt>
                <c:pt idx="3">
                  <c:v>89.286717272601436</c:v>
                </c:pt>
                <c:pt idx="4">
                  <c:v>96.546478646186898</c:v>
                </c:pt>
                <c:pt idx="5">
                  <c:v>92.768261904914397</c:v>
                </c:pt>
                <c:pt idx="6">
                  <c:v>89.094156793664112</c:v>
                </c:pt>
                <c:pt idx="7">
                  <c:v>90.782395827520332</c:v>
                </c:pt>
                <c:pt idx="8">
                  <c:v>90.361762151234345</c:v>
                </c:pt>
                <c:pt idx="9">
                  <c:v>79.927161020722053</c:v>
                </c:pt>
                <c:pt idx="10">
                  <c:v>81.160771498278422</c:v>
                </c:pt>
                <c:pt idx="11">
                  <c:v>74.519285873726673</c:v>
                </c:pt>
                <c:pt idx="12">
                  <c:v>99.784184890157903</c:v>
                </c:pt>
                <c:pt idx="13">
                  <c:v>126.4278797415754</c:v>
                </c:pt>
                <c:pt idx="14">
                  <c:v>103.19712374654956</c:v>
                </c:pt>
                <c:pt idx="15">
                  <c:v>148.81452764108374</c:v>
                </c:pt>
                <c:pt idx="16">
                  <c:v>144.66256147346908</c:v>
                </c:pt>
                <c:pt idx="17">
                  <c:v>156.58552070436318</c:v>
                </c:pt>
                <c:pt idx="18">
                  <c:v>167.66900790423537</c:v>
                </c:pt>
                <c:pt idx="19">
                  <c:v>153.92423484806571</c:v>
                </c:pt>
                <c:pt idx="20">
                  <c:v>153.8960873390985</c:v>
                </c:pt>
                <c:pt idx="21">
                  <c:v>152.6805607475475</c:v>
                </c:pt>
                <c:pt idx="22">
                  <c:v>139.53368569644593</c:v>
                </c:pt>
                <c:pt idx="23">
                  <c:v>137.79260395708326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'21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'!$H$9:$H$32</c:f>
              <c:numCache>
                <c:formatCode>0.00</c:formatCode>
                <c:ptCount val="24"/>
                <c:pt idx="0">
                  <c:v>83.871828944914483</c:v>
                </c:pt>
                <c:pt idx="1">
                  <c:v>80.581327525858612</c:v>
                </c:pt>
                <c:pt idx="2">
                  <c:v>77.340989422795076</c:v>
                </c:pt>
                <c:pt idx="3">
                  <c:v>76.310393845105267</c:v>
                </c:pt>
                <c:pt idx="4">
                  <c:v>74.72643618035211</c:v>
                </c:pt>
                <c:pt idx="5">
                  <c:v>72.464529627354196</c:v>
                </c:pt>
                <c:pt idx="6">
                  <c:v>56.295983578236182</c:v>
                </c:pt>
                <c:pt idx="7">
                  <c:v>60.15706000458573</c:v>
                </c:pt>
                <c:pt idx="8">
                  <c:v>53.048554291806795</c:v>
                </c:pt>
                <c:pt idx="9">
                  <c:v>50.369950096984653</c:v>
                </c:pt>
                <c:pt idx="10">
                  <c:v>52.988226192081818</c:v>
                </c:pt>
                <c:pt idx="11">
                  <c:v>56.57578875797126</c:v>
                </c:pt>
                <c:pt idx="12">
                  <c:v>62.068164600784414</c:v>
                </c:pt>
                <c:pt idx="13">
                  <c:v>41.934533091205644</c:v>
                </c:pt>
                <c:pt idx="14">
                  <c:v>49.932460476264062</c:v>
                </c:pt>
                <c:pt idx="15">
                  <c:v>76.843138822569344</c:v>
                </c:pt>
                <c:pt idx="16">
                  <c:v>83.726886391424799</c:v>
                </c:pt>
                <c:pt idx="17">
                  <c:v>92.003367777235127</c:v>
                </c:pt>
                <c:pt idx="18">
                  <c:v>102.43020651472757</c:v>
                </c:pt>
                <c:pt idx="19">
                  <c:v>100.68677539689824</c:v>
                </c:pt>
                <c:pt idx="20">
                  <c:v>102.88904352215999</c:v>
                </c:pt>
                <c:pt idx="21">
                  <c:v>91.877546505262217</c:v>
                </c:pt>
                <c:pt idx="22">
                  <c:v>94.03837799193397</c:v>
                </c:pt>
                <c:pt idx="23">
                  <c:v>93.259018865734518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'21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'!$I$9:$I$32</c:f>
              <c:numCache>
                <c:formatCode>0.00</c:formatCode>
                <c:ptCount val="24"/>
                <c:pt idx="0">
                  <c:v>7.3436986133875983</c:v>
                </c:pt>
                <c:pt idx="1">
                  <c:v>7.0108235392689515</c:v>
                </c:pt>
                <c:pt idx="2">
                  <c:v>6.9063251856180408</c:v>
                </c:pt>
                <c:pt idx="3">
                  <c:v>6.6828888822932946</c:v>
                </c:pt>
                <c:pt idx="4">
                  <c:v>6.9070851734609811</c:v>
                </c:pt>
                <c:pt idx="5">
                  <c:v>6.7072084677313875</c:v>
                </c:pt>
                <c:pt idx="6">
                  <c:v>6.1098596280997093</c:v>
                </c:pt>
                <c:pt idx="7">
                  <c:v>6.9705441678939302</c:v>
                </c:pt>
                <c:pt idx="8">
                  <c:v>7.0096835569588585</c:v>
                </c:pt>
                <c:pt idx="9">
                  <c:v>6.6828888822932946</c:v>
                </c:pt>
                <c:pt idx="10">
                  <c:v>7.091002309639773</c:v>
                </c:pt>
                <c:pt idx="11">
                  <c:v>6.8949253683020935</c:v>
                </c:pt>
                <c:pt idx="12">
                  <c:v>7.9676505090576732</c:v>
                </c:pt>
                <c:pt idx="13">
                  <c:v>8.2575871672189542</c:v>
                </c:pt>
                <c:pt idx="14">
                  <c:v>7.5504157771863696</c:v>
                </c:pt>
                <c:pt idx="15">
                  <c:v>9.7023335363469378</c:v>
                </c:pt>
                <c:pt idx="16">
                  <c:v>9.8805521351061394</c:v>
                </c:pt>
                <c:pt idx="17">
                  <c:v>9.9611115184017045</c:v>
                </c:pt>
                <c:pt idx="18">
                  <c:v>10.810785581037091</c:v>
                </c:pt>
                <c:pt idx="19">
                  <c:v>10.198989755036049</c:v>
                </c:pt>
                <c:pt idx="20">
                  <c:v>10.284869138741524</c:v>
                </c:pt>
                <c:pt idx="21">
                  <c:v>9.8018927471902906</c:v>
                </c:pt>
                <c:pt idx="22">
                  <c:v>9.3679363116200953</c:v>
                </c:pt>
                <c:pt idx="23">
                  <c:v>9.2683771771822272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'21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2.2999999999999998</c:v>
                </c:pt>
                <c:pt idx="7">
                  <c:v>10.1</c:v>
                </c:pt>
                <c:pt idx="8">
                  <c:v>10.3</c:v>
                </c:pt>
                <c:pt idx="9">
                  <c:v>14.8</c:v>
                </c:pt>
                <c:pt idx="10">
                  <c:v>6.4</c:v>
                </c:pt>
                <c:pt idx="11">
                  <c:v>10.3</c:v>
                </c:pt>
                <c:pt idx="12">
                  <c:v>13.5</c:v>
                </c:pt>
                <c:pt idx="13">
                  <c:v>5</c:v>
                </c:pt>
                <c:pt idx="14">
                  <c:v>2.2000000000000002</c:v>
                </c:pt>
                <c:pt idx="15">
                  <c:v>1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'21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'21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'21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'21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'21 SEP 23 '!$AJ$9:$AJ$32</c:f>
              <c:numCache>
                <c:formatCode>0.00</c:formatCode>
                <c:ptCount val="24"/>
                <c:pt idx="0">
                  <c:v>98.454472441697888</c:v>
                </c:pt>
                <c:pt idx="1">
                  <c:v>93.31784893487243</c:v>
                </c:pt>
                <c:pt idx="2">
                  <c:v>93.912685391586876</c:v>
                </c:pt>
                <c:pt idx="3">
                  <c:v>89.286717272601436</c:v>
                </c:pt>
                <c:pt idx="4">
                  <c:v>96.546478646186898</c:v>
                </c:pt>
                <c:pt idx="5">
                  <c:v>93.468261904914399</c:v>
                </c:pt>
                <c:pt idx="6">
                  <c:v>91.394156793664109</c:v>
                </c:pt>
                <c:pt idx="7">
                  <c:v>100.88239582752033</c:v>
                </c:pt>
                <c:pt idx="8">
                  <c:v>100.66176215123434</c:v>
                </c:pt>
                <c:pt idx="9">
                  <c:v>94.72716102072205</c:v>
                </c:pt>
                <c:pt idx="10">
                  <c:v>87.560771498278427</c:v>
                </c:pt>
                <c:pt idx="11">
                  <c:v>84.81928587372667</c:v>
                </c:pt>
                <c:pt idx="12">
                  <c:v>113.2841848901579</c:v>
                </c:pt>
                <c:pt idx="13">
                  <c:v>131.4278797415754</c:v>
                </c:pt>
                <c:pt idx="14">
                  <c:v>105.39712374654957</c:v>
                </c:pt>
                <c:pt idx="15">
                  <c:v>149.81452764108374</c:v>
                </c:pt>
                <c:pt idx="16">
                  <c:v>145.16256147346908</c:v>
                </c:pt>
                <c:pt idx="17">
                  <c:v>156.58552070436318</c:v>
                </c:pt>
                <c:pt idx="18">
                  <c:v>167.66900790423537</c:v>
                </c:pt>
                <c:pt idx="19">
                  <c:v>153.92423484806571</c:v>
                </c:pt>
                <c:pt idx="20">
                  <c:v>153.8960873390985</c:v>
                </c:pt>
                <c:pt idx="21">
                  <c:v>152.6805607475475</c:v>
                </c:pt>
                <c:pt idx="22">
                  <c:v>139.53368569644593</c:v>
                </c:pt>
                <c:pt idx="23">
                  <c:v>137.79260395708326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'21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'21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'21 SEP 23 '!$AL$9:$AL$32</c:f>
              <c:numCache>
                <c:formatCode>0.00</c:formatCode>
                <c:ptCount val="24"/>
                <c:pt idx="0">
                  <c:v>83.871828944914483</c:v>
                </c:pt>
                <c:pt idx="1">
                  <c:v>80.581327525858612</c:v>
                </c:pt>
                <c:pt idx="2">
                  <c:v>77.340989422795076</c:v>
                </c:pt>
                <c:pt idx="3">
                  <c:v>76.310393845105267</c:v>
                </c:pt>
                <c:pt idx="4">
                  <c:v>74.72643618035211</c:v>
                </c:pt>
                <c:pt idx="5">
                  <c:v>72.744529627354197</c:v>
                </c:pt>
                <c:pt idx="6">
                  <c:v>59.695983578236181</c:v>
                </c:pt>
                <c:pt idx="7">
                  <c:v>71.997060004585734</c:v>
                </c:pt>
                <c:pt idx="8">
                  <c:v>73.208554291806792</c:v>
                </c:pt>
                <c:pt idx="9">
                  <c:v>70.869950096984653</c:v>
                </c:pt>
                <c:pt idx="10">
                  <c:v>88.368226192081821</c:v>
                </c:pt>
                <c:pt idx="11">
                  <c:v>86.14578875797126</c:v>
                </c:pt>
                <c:pt idx="12">
                  <c:v>84.83816460078441</c:v>
                </c:pt>
                <c:pt idx="13">
                  <c:v>74.034533091205645</c:v>
                </c:pt>
                <c:pt idx="14">
                  <c:v>82.162460476264059</c:v>
                </c:pt>
                <c:pt idx="15">
                  <c:v>92.223138822569339</c:v>
                </c:pt>
                <c:pt idx="16">
                  <c:v>101.3868863914248</c:v>
                </c:pt>
                <c:pt idx="17">
                  <c:v>92.003367777235127</c:v>
                </c:pt>
                <c:pt idx="18">
                  <c:v>102.43020651472757</c:v>
                </c:pt>
                <c:pt idx="19">
                  <c:v>100.68677539689824</c:v>
                </c:pt>
                <c:pt idx="20">
                  <c:v>102.88904352215999</c:v>
                </c:pt>
                <c:pt idx="21">
                  <c:v>91.877546505262217</c:v>
                </c:pt>
                <c:pt idx="22">
                  <c:v>94.03837799193397</c:v>
                </c:pt>
                <c:pt idx="23">
                  <c:v>93.259018865734518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Normal="85" zoomScaleSheetLayoutView="100" workbookViewId="0">
      <selection activeCell="AO31" sqref="AO31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57</v>
      </c>
      <c r="B1" s="28"/>
      <c r="C1" s="28"/>
      <c r="D1" s="28"/>
      <c r="H1" s="180" t="s">
        <v>100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45190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58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88</v>
      </c>
      <c r="AG4" s="209"/>
      <c r="AH4" s="209"/>
      <c r="AI4" s="209"/>
      <c r="AJ4" s="187" t="s">
        <v>101</v>
      </c>
      <c r="AK4" s="188"/>
      <c r="AL4" s="187" t="s">
        <v>102</v>
      </c>
      <c r="AM4" s="188"/>
      <c r="AN4" s="175" t="s">
        <v>66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71</v>
      </c>
      <c r="K6" s="202"/>
      <c r="L6" s="200"/>
      <c r="M6" s="200"/>
      <c r="N6" s="200"/>
      <c r="O6" s="200"/>
      <c r="P6" s="201"/>
      <c r="Q6" s="203"/>
      <c r="R6" s="193" t="s">
        <v>89</v>
      </c>
      <c r="S6" s="194"/>
      <c r="T6" s="194"/>
      <c r="U6" s="194"/>
      <c r="V6" s="194"/>
      <c r="W6" s="194"/>
      <c r="X6" s="194"/>
      <c r="Y6" s="194"/>
      <c r="Z6" s="193" t="s">
        <v>90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87</v>
      </c>
      <c r="Y7" s="160"/>
      <c r="Z7" s="144" t="s">
        <v>3</v>
      </c>
      <c r="AA7" s="158"/>
      <c r="AB7" s="158"/>
      <c r="AC7" s="145"/>
      <c r="AD7" s="150" t="s">
        <v>87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51</v>
      </c>
      <c r="K8" s="13" t="s">
        <v>52</v>
      </c>
      <c r="L8" s="13" t="s">
        <v>53</v>
      </c>
      <c r="M8" s="13" t="s">
        <v>54</v>
      </c>
      <c r="N8" s="13" t="s">
        <v>55</v>
      </c>
      <c r="O8" s="13" t="s">
        <v>56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>
        <v>0.20743830645161287</v>
      </c>
      <c r="AG8" s="21">
        <v>0.36182715053763437</v>
      </c>
      <c r="AH8" s="22" t="s">
        <v>43</v>
      </c>
      <c r="AI8" s="23" t="s">
        <v>44</v>
      </c>
      <c r="AJ8" s="19" t="s">
        <v>45</v>
      </c>
      <c r="AK8" s="14" t="s">
        <v>46</v>
      </c>
      <c r="AL8" s="19" t="s">
        <v>47</v>
      </c>
      <c r="AM8" s="14" t="s">
        <v>48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63.07</v>
      </c>
      <c r="C9" s="51">
        <f t="shared" ref="C9:C32" si="0">AK9-AE9</f>
        <v>4.9403939491433988</v>
      </c>
      <c r="D9" s="52">
        <f t="shared" ref="D9:D32" si="1">AM9-Y9</f>
        <v>82.797182391800305</v>
      </c>
      <c r="E9" s="59">
        <f t="shared" ref="E9:E32" si="2">(AG9+AI9)-Q9</f>
        <v>-24.667576340943718</v>
      </c>
      <c r="F9" s="76">
        <v>189.67</v>
      </c>
      <c r="G9" s="52">
        <f t="shared" ref="G9:G32" si="3">AJ9-AD9</f>
        <v>98.454472441697888</v>
      </c>
      <c r="H9" s="52">
        <f t="shared" ref="H9:H32" si="4">AL9-X9</f>
        <v>83.871828944914483</v>
      </c>
      <c r="I9" s="53">
        <f t="shared" ref="I9:I32" si="5">(AH9+AF9)-P9</f>
        <v>7.3436986133875983</v>
      </c>
      <c r="J9" s="58">
        <v>0</v>
      </c>
      <c r="K9" s="84">
        <v>31.92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31.92</v>
      </c>
      <c r="R9" s="91">
        <v>0</v>
      </c>
      <c r="S9" s="84">
        <v>0</v>
      </c>
      <c r="T9" s="84">
        <v>0</v>
      </c>
      <c r="U9" s="84">
        <v>58.4</v>
      </c>
      <c r="V9" s="68">
        <v>0</v>
      </c>
      <c r="W9" s="90">
        <v>0</v>
      </c>
      <c r="X9" s="94">
        <f>R9+T9+V9</f>
        <v>0</v>
      </c>
      <c r="Y9" s="95">
        <f>S9+U9+W9</f>
        <v>58.4</v>
      </c>
      <c r="Z9" s="91">
        <v>0</v>
      </c>
      <c r="AA9" s="84">
        <v>0</v>
      </c>
      <c r="AB9" s="84">
        <v>0</v>
      </c>
      <c r="AC9" s="84">
        <v>90.75</v>
      </c>
      <c r="AD9" s="96">
        <f>Z9+AB9</f>
        <v>0</v>
      </c>
      <c r="AE9" s="52">
        <f>AA9+AC9</f>
        <v>90.75</v>
      </c>
      <c r="AF9" s="116">
        <v>0.14151451612903199</v>
      </c>
      <c r="AG9" s="117">
        <v>0.42775094086021498</v>
      </c>
      <c r="AH9" s="54">
        <f t="shared" ref="AH9:AH32" si="6">(F9+P9+X9+AD9)-(AJ9+AL9+AF9)</f>
        <v>7.2021840972585665</v>
      </c>
      <c r="AI9" s="63">
        <f t="shared" ref="AI9:AI32" si="7">(B9+Q9+Y9+AE9)-(AM9+AK9+AG9)</f>
        <v>6.8246727181960694</v>
      </c>
      <c r="AJ9" s="64">
        <v>98.454472441697888</v>
      </c>
      <c r="AK9" s="61">
        <v>95.690393949143399</v>
      </c>
      <c r="AL9" s="66">
        <v>83.871828944914483</v>
      </c>
      <c r="AM9" s="61">
        <v>141.19718239180031</v>
      </c>
      <c r="AS9" s="121"/>
      <c r="BA9" s="42"/>
      <c r="BB9" s="42"/>
    </row>
    <row r="10" spans="1:54" ht="15.75" x14ac:dyDescent="0.25">
      <c r="A10" s="25">
        <v>2</v>
      </c>
      <c r="B10" s="69">
        <v>66</v>
      </c>
      <c r="C10" s="51">
        <f t="shared" si="0"/>
        <v>11.526650442928741</v>
      </c>
      <c r="D10" s="52">
        <f t="shared" si="1"/>
        <v>78.656186659617191</v>
      </c>
      <c r="E10" s="59">
        <f t="shared" si="2"/>
        <v>-24.18283710254595</v>
      </c>
      <c r="F10" s="68">
        <v>180.91</v>
      </c>
      <c r="G10" s="52">
        <f t="shared" si="3"/>
        <v>93.31784893487243</v>
      </c>
      <c r="H10" s="52">
        <f t="shared" si="4"/>
        <v>80.581327525858612</v>
      </c>
      <c r="I10" s="53">
        <f t="shared" si="5"/>
        <v>7.0108235392689515</v>
      </c>
      <c r="J10" s="58">
        <v>0</v>
      </c>
      <c r="K10" s="81">
        <v>31.26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31.26</v>
      </c>
      <c r="R10" s="91">
        <v>0</v>
      </c>
      <c r="S10" s="84">
        <v>0</v>
      </c>
      <c r="T10" s="84">
        <v>0</v>
      </c>
      <c r="U10" s="84">
        <v>58.44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58.44</v>
      </c>
      <c r="Z10" s="91">
        <v>0</v>
      </c>
      <c r="AA10" s="84">
        <v>0</v>
      </c>
      <c r="AB10" s="84">
        <v>0</v>
      </c>
      <c r="AC10" s="84">
        <v>82.18</v>
      </c>
      <c r="AD10" s="96">
        <f t="shared" ref="AD10:AD32" si="12">Z10+AB10</f>
        <v>0</v>
      </c>
      <c r="AE10" s="52">
        <f t="shared" ref="AE10:AE32" si="13">AA10+AC10</f>
        <v>82.18</v>
      </c>
      <c r="AF10" s="118">
        <v>0.14151451612903199</v>
      </c>
      <c r="AG10" s="117">
        <v>0.42775094086021498</v>
      </c>
      <c r="AH10" s="54">
        <f t="shared" si="6"/>
        <v>6.8693090231399196</v>
      </c>
      <c r="AI10" s="63">
        <f t="shared" si="7"/>
        <v>6.6494119565938377</v>
      </c>
      <c r="AJ10" s="64">
        <v>93.31784893487243</v>
      </c>
      <c r="AK10" s="61">
        <v>93.706650442928748</v>
      </c>
      <c r="AL10" s="66">
        <v>80.581327525858612</v>
      </c>
      <c r="AM10" s="61">
        <v>137.09618665961719</v>
      </c>
      <c r="AS10" s="121"/>
      <c r="BA10" s="42"/>
      <c r="BB10" s="42"/>
    </row>
    <row r="11" spans="1:54" ht="15" customHeight="1" x14ac:dyDescent="0.25">
      <c r="A11" s="25">
        <v>3</v>
      </c>
      <c r="B11" s="69">
        <v>64.97999999999999</v>
      </c>
      <c r="C11" s="51">
        <f t="shared" si="0"/>
        <v>7.8284238047530579</v>
      </c>
      <c r="D11" s="52">
        <f t="shared" si="1"/>
        <v>81.011246839459488</v>
      </c>
      <c r="E11" s="59">
        <f t="shared" si="2"/>
        <v>-23.859670644212581</v>
      </c>
      <c r="F11" s="68">
        <v>178.16</v>
      </c>
      <c r="G11" s="52">
        <f t="shared" si="3"/>
        <v>93.912685391586876</v>
      </c>
      <c r="H11" s="52">
        <f t="shared" si="4"/>
        <v>77.340989422795076</v>
      </c>
      <c r="I11" s="53">
        <f t="shared" si="5"/>
        <v>6.9063251856180408</v>
      </c>
      <c r="J11" s="58">
        <v>0</v>
      </c>
      <c r="K11" s="81">
        <v>30.88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30.88</v>
      </c>
      <c r="R11" s="91">
        <v>0</v>
      </c>
      <c r="S11" s="84">
        <v>0</v>
      </c>
      <c r="T11" s="84">
        <v>0</v>
      </c>
      <c r="U11" s="84">
        <v>58.13</v>
      </c>
      <c r="V11" s="84">
        <v>0</v>
      </c>
      <c r="W11" s="84">
        <v>0</v>
      </c>
      <c r="X11" s="94">
        <f t="shared" si="10"/>
        <v>0</v>
      </c>
      <c r="Y11" s="95">
        <f t="shared" si="11"/>
        <v>58.13</v>
      </c>
      <c r="Z11" s="91">
        <v>0</v>
      </c>
      <c r="AA11" s="84">
        <v>0</v>
      </c>
      <c r="AB11" s="84">
        <v>0</v>
      </c>
      <c r="AC11" s="84">
        <v>81.86</v>
      </c>
      <c r="AD11" s="96">
        <f t="shared" si="12"/>
        <v>0</v>
      </c>
      <c r="AE11" s="52">
        <f t="shared" si="13"/>
        <v>81.86</v>
      </c>
      <c r="AF11" s="118">
        <v>0.14151451612903199</v>
      </c>
      <c r="AG11" s="117">
        <v>0.42775094086021498</v>
      </c>
      <c r="AH11" s="54">
        <f t="shared" si="6"/>
        <v>6.7648106694890089</v>
      </c>
      <c r="AI11" s="63">
        <f t="shared" si="7"/>
        <v>6.5925784149272033</v>
      </c>
      <c r="AJ11" s="64">
        <v>93.912685391586876</v>
      </c>
      <c r="AK11" s="61">
        <v>89.688423804753057</v>
      </c>
      <c r="AL11" s="66">
        <v>77.340989422795076</v>
      </c>
      <c r="AM11" s="61">
        <v>139.14124683945948</v>
      </c>
      <c r="AS11" s="121"/>
      <c r="BA11" s="42"/>
      <c r="BB11" s="42"/>
    </row>
    <row r="12" spans="1:54" ht="15" customHeight="1" x14ac:dyDescent="0.25">
      <c r="A12" s="25">
        <v>4</v>
      </c>
      <c r="B12" s="69">
        <v>60.92</v>
      </c>
      <c r="C12" s="51">
        <f t="shared" si="0"/>
        <v>8.2850748622946924</v>
      </c>
      <c r="D12" s="52">
        <f t="shared" si="1"/>
        <v>76.543459523338811</v>
      </c>
      <c r="E12" s="59">
        <f t="shared" si="2"/>
        <v>-23.908534385633502</v>
      </c>
      <c r="F12" s="68">
        <v>172.28</v>
      </c>
      <c r="G12" s="52">
        <f t="shared" si="3"/>
        <v>89.286717272601436</v>
      </c>
      <c r="H12" s="52">
        <f t="shared" si="4"/>
        <v>76.310393845105267</v>
      </c>
      <c r="I12" s="53">
        <f t="shared" si="5"/>
        <v>6.6828888822932946</v>
      </c>
      <c r="J12" s="58">
        <v>0</v>
      </c>
      <c r="K12" s="81">
        <v>30.79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30.79</v>
      </c>
      <c r="R12" s="91">
        <v>0</v>
      </c>
      <c r="S12" s="84">
        <v>0</v>
      </c>
      <c r="T12" s="84">
        <v>0</v>
      </c>
      <c r="U12" s="84">
        <v>57.46</v>
      </c>
      <c r="V12" s="84">
        <v>0</v>
      </c>
      <c r="W12" s="84">
        <v>0</v>
      </c>
      <c r="X12" s="94">
        <f t="shared" si="10"/>
        <v>0</v>
      </c>
      <c r="Y12" s="95">
        <f t="shared" si="11"/>
        <v>57.46</v>
      </c>
      <c r="Z12" s="91">
        <v>0</v>
      </c>
      <c r="AA12" s="84">
        <v>0</v>
      </c>
      <c r="AB12" s="84">
        <v>0</v>
      </c>
      <c r="AC12" s="84">
        <v>81.72</v>
      </c>
      <c r="AD12" s="96">
        <f t="shared" si="12"/>
        <v>0</v>
      </c>
      <c r="AE12" s="52">
        <f t="shared" si="13"/>
        <v>81.72</v>
      </c>
      <c r="AF12" s="118">
        <v>0.14151451612903199</v>
      </c>
      <c r="AG12" s="117">
        <v>0.42775094086021498</v>
      </c>
      <c r="AH12" s="54">
        <f t="shared" si="6"/>
        <v>6.5413743661642627</v>
      </c>
      <c r="AI12" s="63">
        <f t="shared" si="7"/>
        <v>6.4537146735062834</v>
      </c>
      <c r="AJ12" s="64">
        <v>89.286717272601436</v>
      </c>
      <c r="AK12" s="61">
        <v>90.005074862294691</v>
      </c>
      <c r="AL12" s="66">
        <v>76.310393845105267</v>
      </c>
      <c r="AM12" s="61">
        <v>134.00345952333882</v>
      </c>
      <c r="AS12" s="121"/>
      <c r="BA12" s="42"/>
      <c r="BB12" s="42"/>
    </row>
    <row r="13" spans="1:54" ht="15.75" x14ac:dyDescent="0.25">
      <c r="A13" s="25">
        <v>5</v>
      </c>
      <c r="B13" s="69">
        <v>66.760000000000005</v>
      </c>
      <c r="C13" s="51">
        <f t="shared" si="0"/>
        <v>13.439991995920451</v>
      </c>
      <c r="D13" s="52">
        <f t="shared" si="1"/>
        <v>77.003842733444813</v>
      </c>
      <c r="E13" s="59">
        <f t="shared" si="2"/>
        <v>-23.683834729365284</v>
      </c>
      <c r="F13" s="68">
        <v>178.18</v>
      </c>
      <c r="G13" s="52">
        <f t="shared" si="3"/>
        <v>96.546478646186898</v>
      </c>
      <c r="H13" s="52">
        <f t="shared" si="4"/>
        <v>74.72643618035211</v>
      </c>
      <c r="I13" s="53">
        <f t="shared" si="5"/>
        <v>6.9070851734609811</v>
      </c>
      <c r="J13" s="58">
        <v>0</v>
      </c>
      <c r="K13" s="81">
        <v>30.74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30.74</v>
      </c>
      <c r="R13" s="91">
        <v>0</v>
      </c>
      <c r="S13" s="84">
        <v>0</v>
      </c>
      <c r="T13" s="84">
        <v>0</v>
      </c>
      <c r="U13" s="84">
        <v>57.86</v>
      </c>
      <c r="V13" s="84">
        <v>0</v>
      </c>
      <c r="W13" s="84">
        <v>0</v>
      </c>
      <c r="X13" s="94">
        <f t="shared" si="10"/>
        <v>0</v>
      </c>
      <c r="Y13" s="95">
        <f t="shared" si="11"/>
        <v>57.86</v>
      </c>
      <c r="Z13" s="91">
        <v>0</v>
      </c>
      <c r="AA13" s="84">
        <v>0</v>
      </c>
      <c r="AB13" s="84">
        <v>0</v>
      </c>
      <c r="AC13" s="84">
        <v>81.77</v>
      </c>
      <c r="AD13" s="96">
        <f t="shared" si="12"/>
        <v>0</v>
      </c>
      <c r="AE13" s="52">
        <f t="shared" si="13"/>
        <v>81.77</v>
      </c>
      <c r="AF13" s="118">
        <v>0.14151451612903199</v>
      </c>
      <c r="AG13" s="117">
        <v>0.42775094086021498</v>
      </c>
      <c r="AH13" s="54">
        <f t="shared" si="6"/>
        <v>6.7655706573319492</v>
      </c>
      <c r="AI13" s="63">
        <f t="shared" si="7"/>
        <v>6.6284143297745004</v>
      </c>
      <c r="AJ13" s="64">
        <v>96.546478646186898</v>
      </c>
      <c r="AK13" s="61">
        <v>95.209991995920447</v>
      </c>
      <c r="AL13" s="66">
        <v>74.72643618035211</v>
      </c>
      <c r="AM13" s="61">
        <v>134.86384273344481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61.03</v>
      </c>
      <c r="C14" s="51">
        <f t="shared" si="0"/>
        <v>11.138282362286319</v>
      </c>
      <c r="D14" s="52">
        <f t="shared" si="1"/>
        <v>74.005212625604457</v>
      </c>
      <c r="E14" s="59">
        <f t="shared" si="2"/>
        <v>-24.113494987890768</v>
      </c>
      <c r="F14" s="68">
        <v>171.94</v>
      </c>
      <c r="G14" s="52">
        <f t="shared" si="3"/>
        <v>92.768261904914397</v>
      </c>
      <c r="H14" s="52">
        <f t="shared" si="4"/>
        <v>72.464529627354196</v>
      </c>
      <c r="I14" s="53">
        <f t="shared" si="5"/>
        <v>6.7072084677313875</v>
      </c>
      <c r="J14" s="58">
        <v>0</v>
      </c>
      <c r="K14" s="81">
        <v>31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31</v>
      </c>
      <c r="R14" s="91">
        <v>0.28000000000000003</v>
      </c>
      <c r="S14" s="84">
        <v>0</v>
      </c>
      <c r="T14" s="84">
        <v>0</v>
      </c>
      <c r="U14" s="84">
        <v>58.32</v>
      </c>
      <c r="V14" s="84">
        <v>0</v>
      </c>
      <c r="W14" s="84">
        <v>0</v>
      </c>
      <c r="X14" s="94">
        <f t="shared" si="10"/>
        <v>0.28000000000000003</v>
      </c>
      <c r="Y14" s="95">
        <f t="shared" si="11"/>
        <v>58.32</v>
      </c>
      <c r="Z14" s="91">
        <v>0.7</v>
      </c>
      <c r="AA14" s="84">
        <v>0</v>
      </c>
      <c r="AB14" s="84">
        <v>0</v>
      </c>
      <c r="AC14" s="84">
        <v>80.72</v>
      </c>
      <c r="AD14" s="96">
        <f t="shared" si="12"/>
        <v>0.7</v>
      </c>
      <c r="AE14" s="52">
        <f t="shared" si="13"/>
        <v>80.72</v>
      </c>
      <c r="AF14" s="118">
        <v>0.14151451612903199</v>
      </c>
      <c r="AG14" s="117">
        <v>0.42775094086021498</v>
      </c>
      <c r="AH14" s="54">
        <f t="shared" si="6"/>
        <v>6.5656939516023556</v>
      </c>
      <c r="AI14" s="63">
        <f t="shared" si="7"/>
        <v>6.4587540712490181</v>
      </c>
      <c r="AJ14" s="64">
        <v>93.468261904914399</v>
      </c>
      <c r="AK14" s="61">
        <v>91.858282362286317</v>
      </c>
      <c r="AL14" s="66">
        <v>72.744529627354197</v>
      </c>
      <c r="AM14" s="61">
        <v>132.32521262560445</v>
      </c>
      <c r="AS14" s="121"/>
      <c r="BA14" s="42"/>
      <c r="BB14" s="42"/>
    </row>
    <row r="15" spans="1:54" ht="15.75" x14ac:dyDescent="0.25">
      <c r="A15" s="25">
        <v>7</v>
      </c>
      <c r="B15" s="69">
        <v>72.95</v>
      </c>
      <c r="C15" s="51">
        <f t="shared" si="0"/>
        <v>16.302324421871205</v>
      </c>
      <c r="D15" s="52">
        <f t="shared" si="1"/>
        <v>79.73123819130376</v>
      </c>
      <c r="E15" s="59">
        <f t="shared" si="2"/>
        <v>-23.083562613174962</v>
      </c>
      <c r="F15" s="68">
        <v>151.5</v>
      </c>
      <c r="G15" s="52">
        <f t="shared" si="3"/>
        <v>89.094156793664112</v>
      </c>
      <c r="H15" s="52">
        <f t="shared" si="4"/>
        <v>56.295983578236182</v>
      </c>
      <c r="I15" s="53">
        <f t="shared" si="5"/>
        <v>6.1098596280997093</v>
      </c>
      <c r="J15" s="58">
        <v>0</v>
      </c>
      <c r="K15" s="81">
        <v>30.21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30.21</v>
      </c>
      <c r="R15" s="91">
        <v>3.4</v>
      </c>
      <c r="S15" s="84">
        <v>0</v>
      </c>
      <c r="T15" s="84">
        <v>0</v>
      </c>
      <c r="U15" s="84">
        <v>55.63</v>
      </c>
      <c r="V15" s="84">
        <v>0</v>
      </c>
      <c r="W15" s="84">
        <v>0</v>
      </c>
      <c r="X15" s="94">
        <f t="shared" si="10"/>
        <v>3.4</v>
      </c>
      <c r="Y15" s="95">
        <f t="shared" si="11"/>
        <v>55.63</v>
      </c>
      <c r="Z15" s="91">
        <v>2.2999999999999998</v>
      </c>
      <c r="AA15" s="84">
        <v>0</v>
      </c>
      <c r="AB15" s="84">
        <v>0</v>
      </c>
      <c r="AC15" s="84">
        <v>80.849999999999994</v>
      </c>
      <c r="AD15" s="96">
        <f t="shared" si="12"/>
        <v>2.2999999999999998</v>
      </c>
      <c r="AE15" s="52">
        <f t="shared" si="13"/>
        <v>80.849999999999994</v>
      </c>
      <c r="AF15" s="118">
        <v>0.14151451612903199</v>
      </c>
      <c r="AG15" s="117">
        <v>0.42775094086021498</v>
      </c>
      <c r="AH15" s="54">
        <f t="shared" si="6"/>
        <v>5.9683451119706774</v>
      </c>
      <c r="AI15" s="63">
        <f t="shared" si="7"/>
        <v>6.6986864459648245</v>
      </c>
      <c r="AJ15" s="64">
        <v>91.394156793664109</v>
      </c>
      <c r="AK15" s="61">
        <v>97.152324421871199</v>
      </c>
      <c r="AL15" s="66">
        <v>59.695983578236181</v>
      </c>
      <c r="AM15" s="61">
        <v>135.36123819130376</v>
      </c>
      <c r="AS15" s="121"/>
      <c r="BA15" s="42"/>
      <c r="BB15" s="42"/>
    </row>
    <row r="16" spans="1:54" ht="15.75" x14ac:dyDescent="0.25">
      <c r="A16" s="25">
        <v>8</v>
      </c>
      <c r="B16" s="69">
        <v>103.7</v>
      </c>
      <c r="C16" s="51">
        <f t="shared" si="0"/>
        <v>29.48764082101188</v>
      </c>
      <c r="D16" s="52">
        <f t="shared" si="1"/>
        <v>95.377051490209013</v>
      </c>
      <c r="E16" s="59">
        <f t="shared" si="2"/>
        <v>-21.164692311220932</v>
      </c>
      <c r="F16" s="68">
        <v>157.91</v>
      </c>
      <c r="G16" s="52">
        <f t="shared" si="3"/>
        <v>90.782395827520332</v>
      </c>
      <c r="H16" s="52">
        <f t="shared" si="4"/>
        <v>60.15706000458573</v>
      </c>
      <c r="I16" s="53">
        <f t="shared" si="5"/>
        <v>6.9705441678939302</v>
      </c>
      <c r="J16" s="58">
        <v>0</v>
      </c>
      <c r="K16" s="81">
        <v>29.21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29.21</v>
      </c>
      <c r="R16" s="91">
        <v>11.84</v>
      </c>
      <c r="S16" s="84">
        <v>0</v>
      </c>
      <c r="T16" s="84">
        <v>0</v>
      </c>
      <c r="U16" s="84">
        <v>58.86</v>
      </c>
      <c r="V16" s="84">
        <v>0</v>
      </c>
      <c r="W16" s="84">
        <v>0</v>
      </c>
      <c r="X16" s="94">
        <f t="shared" si="10"/>
        <v>11.84</v>
      </c>
      <c r="Y16" s="95">
        <f t="shared" si="11"/>
        <v>58.86</v>
      </c>
      <c r="Z16" s="91">
        <v>10.1</v>
      </c>
      <c r="AA16" s="84">
        <v>0</v>
      </c>
      <c r="AB16" s="84">
        <v>0</v>
      </c>
      <c r="AC16" s="84">
        <v>80.69</v>
      </c>
      <c r="AD16" s="96">
        <f t="shared" si="12"/>
        <v>10.1</v>
      </c>
      <c r="AE16" s="52">
        <f t="shared" si="13"/>
        <v>80.69</v>
      </c>
      <c r="AF16" s="118">
        <v>0.14151451612903199</v>
      </c>
      <c r="AG16" s="117">
        <v>0.42775094086021498</v>
      </c>
      <c r="AH16" s="54">
        <f t="shared" si="6"/>
        <v>6.8290296517648983</v>
      </c>
      <c r="AI16" s="63">
        <f t="shared" si="7"/>
        <v>7.6175567479188544</v>
      </c>
      <c r="AJ16" s="64">
        <v>100.88239582752033</v>
      </c>
      <c r="AK16" s="61">
        <v>110.17764082101188</v>
      </c>
      <c r="AL16" s="66">
        <v>71.997060004585734</v>
      </c>
      <c r="AM16" s="61">
        <v>154.23705149020901</v>
      </c>
      <c r="AS16" s="121"/>
      <c r="BA16" s="42"/>
      <c r="BB16" s="42"/>
    </row>
    <row r="17" spans="1:54" ht="15.75" x14ac:dyDescent="0.25">
      <c r="A17" s="25">
        <v>9</v>
      </c>
      <c r="B17" s="69">
        <v>108.92000000000002</v>
      </c>
      <c r="C17" s="51">
        <f t="shared" si="0"/>
        <v>23.003652068068632</v>
      </c>
      <c r="D17" s="52">
        <f t="shared" si="1"/>
        <v>106.88881796629897</v>
      </c>
      <c r="E17" s="59">
        <f t="shared" si="2"/>
        <v>-20.972470034367621</v>
      </c>
      <c r="F17" s="68">
        <v>150.41999999999999</v>
      </c>
      <c r="G17" s="52">
        <f t="shared" si="3"/>
        <v>90.361762151234345</v>
      </c>
      <c r="H17" s="52">
        <f t="shared" si="4"/>
        <v>53.048554291806795</v>
      </c>
      <c r="I17" s="53">
        <f t="shared" si="5"/>
        <v>7.0096835569588585</v>
      </c>
      <c r="J17" s="58">
        <v>0</v>
      </c>
      <c r="K17" s="81">
        <v>29.23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29.23</v>
      </c>
      <c r="R17" s="91">
        <v>20.16</v>
      </c>
      <c r="S17" s="84">
        <v>0</v>
      </c>
      <c r="T17" s="84">
        <v>0</v>
      </c>
      <c r="U17" s="84">
        <v>56.4</v>
      </c>
      <c r="V17" s="84">
        <v>0</v>
      </c>
      <c r="W17" s="84">
        <v>0</v>
      </c>
      <c r="X17" s="94">
        <f t="shared" si="10"/>
        <v>20.16</v>
      </c>
      <c r="Y17" s="95">
        <f t="shared" si="11"/>
        <v>56.4</v>
      </c>
      <c r="Z17" s="91">
        <v>10.3</v>
      </c>
      <c r="AA17" s="84">
        <v>0</v>
      </c>
      <c r="AB17" s="84">
        <v>0</v>
      </c>
      <c r="AC17" s="84">
        <v>85.49</v>
      </c>
      <c r="AD17" s="96">
        <f t="shared" si="12"/>
        <v>10.3</v>
      </c>
      <c r="AE17" s="52">
        <f t="shared" si="13"/>
        <v>85.49</v>
      </c>
      <c r="AF17" s="118">
        <v>0.14151451612903199</v>
      </c>
      <c r="AG17" s="117">
        <v>0.42775094086021498</v>
      </c>
      <c r="AH17" s="54">
        <f t="shared" si="6"/>
        <v>6.8681690408298266</v>
      </c>
      <c r="AI17" s="63">
        <f t="shared" si="7"/>
        <v>7.829779024772165</v>
      </c>
      <c r="AJ17" s="64">
        <v>100.66176215123434</v>
      </c>
      <c r="AK17" s="61">
        <v>108.49365206806863</v>
      </c>
      <c r="AL17" s="66">
        <v>73.208554291806792</v>
      </c>
      <c r="AM17" s="61">
        <v>163.28881796629898</v>
      </c>
      <c r="AS17" s="121"/>
      <c r="BA17" s="42"/>
      <c r="BB17" s="42"/>
    </row>
    <row r="18" spans="1:54" ht="15.75" x14ac:dyDescent="0.25">
      <c r="A18" s="25">
        <v>10</v>
      </c>
      <c r="B18" s="69">
        <v>99.48</v>
      </c>
      <c r="C18" s="51">
        <f t="shared" si="0"/>
        <v>37.018626839051606</v>
      </c>
      <c r="D18" s="52">
        <f t="shared" si="1"/>
        <v>83.892133579680802</v>
      </c>
      <c r="E18" s="59">
        <f t="shared" si="2"/>
        <v>-21.43076041873238</v>
      </c>
      <c r="F18" s="68">
        <v>136.97999999999999</v>
      </c>
      <c r="G18" s="52">
        <f t="shared" si="3"/>
        <v>79.927161020722053</v>
      </c>
      <c r="H18" s="52">
        <f t="shared" si="4"/>
        <v>50.369950096984653</v>
      </c>
      <c r="I18" s="53">
        <f t="shared" si="5"/>
        <v>6.6828888822932946</v>
      </c>
      <c r="J18" s="58">
        <v>0</v>
      </c>
      <c r="K18" s="81">
        <v>29.34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29.34</v>
      </c>
      <c r="R18" s="91">
        <v>20.5</v>
      </c>
      <c r="S18" s="84">
        <v>0</v>
      </c>
      <c r="T18" s="84">
        <v>0</v>
      </c>
      <c r="U18" s="84">
        <v>55.91</v>
      </c>
      <c r="V18" s="84">
        <v>0</v>
      </c>
      <c r="W18" s="84">
        <v>0</v>
      </c>
      <c r="X18" s="94">
        <f t="shared" si="10"/>
        <v>20.5</v>
      </c>
      <c r="Y18" s="95">
        <f t="shared" si="11"/>
        <v>55.91</v>
      </c>
      <c r="Z18" s="91">
        <v>14.8</v>
      </c>
      <c r="AA18" s="84">
        <v>0</v>
      </c>
      <c r="AB18" s="84">
        <v>0</v>
      </c>
      <c r="AC18" s="84">
        <v>82.87</v>
      </c>
      <c r="AD18" s="96">
        <f t="shared" si="12"/>
        <v>14.8</v>
      </c>
      <c r="AE18" s="52">
        <f t="shared" si="13"/>
        <v>82.87</v>
      </c>
      <c r="AF18" s="118">
        <v>0.14151451612903199</v>
      </c>
      <c r="AG18" s="117">
        <v>0.42775094086021498</v>
      </c>
      <c r="AH18" s="54">
        <f t="shared" si="6"/>
        <v>6.5413743661642627</v>
      </c>
      <c r="AI18" s="63">
        <f t="shared" si="7"/>
        <v>7.4814886404074059</v>
      </c>
      <c r="AJ18" s="64">
        <v>94.72716102072205</v>
      </c>
      <c r="AK18" s="61">
        <v>119.88862683905161</v>
      </c>
      <c r="AL18" s="66">
        <v>70.869950096984653</v>
      </c>
      <c r="AM18" s="61">
        <v>139.8021335796808</v>
      </c>
      <c r="AS18" s="121"/>
      <c r="BA18" s="42"/>
      <c r="BB18" s="42"/>
    </row>
    <row r="19" spans="1:54" ht="15.75" x14ac:dyDescent="0.25">
      <c r="A19" s="25">
        <v>11</v>
      </c>
      <c r="B19" s="69">
        <v>124.56</v>
      </c>
      <c r="C19" s="51">
        <f t="shared" si="0"/>
        <v>34.789207773891505</v>
      </c>
      <c r="D19" s="52">
        <f t="shared" si="1"/>
        <v>110.69865524594002</v>
      </c>
      <c r="E19" s="59">
        <f t="shared" si="2"/>
        <v>-20.92786301983152</v>
      </c>
      <c r="F19" s="68">
        <v>141.24</v>
      </c>
      <c r="G19" s="52">
        <f t="shared" si="3"/>
        <v>81.160771498278422</v>
      </c>
      <c r="H19" s="52">
        <f t="shared" si="4"/>
        <v>52.988226192081818</v>
      </c>
      <c r="I19" s="53">
        <f t="shared" si="5"/>
        <v>7.091002309639773</v>
      </c>
      <c r="J19" s="58">
        <v>0</v>
      </c>
      <c r="K19" s="81">
        <v>29.1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29.1</v>
      </c>
      <c r="R19" s="91">
        <v>35.380000000000003</v>
      </c>
      <c r="S19" s="84">
        <v>0</v>
      </c>
      <c r="T19" s="84">
        <v>0</v>
      </c>
      <c r="U19" s="84">
        <v>40.659999999999997</v>
      </c>
      <c r="V19" s="84">
        <v>0</v>
      </c>
      <c r="W19" s="84">
        <v>0</v>
      </c>
      <c r="X19" s="94">
        <f t="shared" si="10"/>
        <v>35.380000000000003</v>
      </c>
      <c r="Y19" s="95">
        <f t="shared" si="11"/>
        <v>40.659999999999997</v>
      </c>
      <c r="Z19" s="91">
        <v>6.4</v>
      </c>
      <c r="AA19" s="84">
        <v>0</v>
      </c>
      <c r="AB19" s="84">
        <v>0</v>
      </c>
      <c r="AC19" s="84">
        <v>82.67</v>
      </c>
      <c r="AD19" s="96">
        <f t="shared" si="12"/>
        <v>6.4</v>
      </c>
      <c r="AE19" s="52">
        <f t="shared" si="13"/>
        <v>82.67</v>
      </c>
      <c r="AF19" s="118">
        <v>0.14151451612903199</v>
      </c>
      <c r="AG19" s="117">
        <v>0.42775094086021498</v>
      </c>
      <c r="AH19" s="54">
        <f t="shared" si="6"/>
        <v>6.9494877935107411</v>
      </c>
      <c r="AI19" s="63">
        <f t="shared" si="7"/>
        <v>7.7443860393082673</v>
      </c>
      <c r="AJ19" s="64">
        <v>87.560771498278427</v>
      </c>
      <c r="AK19" s="61">
        <v>117.45920777389151</v>
      </c>
      <c r="AL19" s="66">
        <v>88.368226192081821</v>
      </c>
      <c r="AM19" s="61">
        <v>151.35865524594001</v>
      </c>
      <c r="AS19" s="121"/>
      <c r="BA19" s="42"/>
      <c r="BB19" s="42"/>
    </row>
    <row r="20" spans="1:54" ht="15.75" x14ac:dyDescent="0.25">
      <c r="A20" s="25">
        <v>12</v>
      </c>
      <c r="B20" s="69">
        <v>154.84</v>
      </c>
      <c r="C20" s="51">
        <f t="shared" si="0"/>
        <v>63.914274616904585</v>
      </c>
      <c r="D20" s="52">
        <f t="shared" si="1"/>
        <v>112.24605375332823</v>
      </c>
      <c r="E20" s="59">
        <f t="shared" si="2"/>
        <v>-21.320328370232815</v>
      </c>
      <c r="F20" s="68">
        <v>137.99</v>
      </c>
      <c r="G20" s="52">
        <f t="shared" si="3"/>
        <v>74.519285873726673</v>
      </c>
      <c r="H20" s="52">
        <f t="shared" si="4"/>
        <v>56.57578875797126</v>
      </c>
      <c r="I20" s="53">
        <f t="shared" si="5"/>
        <v>6.8949253683020935</v>
      </c>
      <c r="J20" s="58">
        <v>0</v>
      </c>
      <c r="K20" s="81">
        <v>29.32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29.32</v>
      </c>
      <c r="R20" s="91">
        <v>29.57</v>
      </c>
      <c r="S20" s="84">
        <v>0</v>
      </c>
      <c r="T20" s="84">
        <v>0</v>
      </c>
      <c r="U20" s="84">
        <v>40.659999999999997</v>
      </c>
      <c r="V20" s="84">
        <v>0</v>
      </c>
      <c r="W20" s="84">
        <v>0</v>
      </c>
      <c r="X20" s="94">
        <f t="shared" si="10"/>
        <v>29.57</v>
      </c>
      <c r="Y20" s="95">
        <f t="shared" si="11"/>
        <v>40.659999999999997</v>
      </c>
      <c r="Z20" s="91">
        <v>10.3</v>
      </c>
      <c r="AA20" s="84">
        <v>0</v>
      </c>
      <c r="AB20" s="84">
        <v>0</v>
      </c>
      <c r="AC20" s="84">
        <v>46.01</v>
      </c>
      <c r="AD20" s="96">
        <f t="shared" si="12"/>
        <v>10.3</v>
      </c>
      <c r="AE20" s="52">
        <f t="shared" si="13"/>
        <v>46.01</v>
      </c>
      <c r="AF20" s="118">
        <v>0.14151451612903199</v>
      </c>
      <c r="AG20" s="117">
        <v>0.42775094086021498</v>
      </c>
      <c r="AH20" s="54">
        <f t="shared" si="6"/>
        <v>6.7534108521730616</v>
      </c>
      <c r="AI20" s="63">
        <f t="shared" si="7"/>
        <v>7.571920688906971</v>
      </c>
      <c r="AJ20" s="64">
        <v>84.81928587372667</v>
      </c>
      <c r="AK20" s="61">
        <v>109.92427461690458</v>
      </c>
      <c r="AL20" s="66">
        <v>86.14578875797126</v>
      </c>
      <c r="AM20" s="61">
        <v>152.90605375332822</v>
      </c>
      <c r="AS20" s="121"/>
      <c r="BA20" s="42"/>
      <c r="BB20" s="42"/>
    </row>
    <row r="21" spans="1:54" ht="15.75" x14ac:dyDescent="0.25">
      <c r="A21" s="25">
        <v>13</v>
      </c>
      <c r="B21" s="69">
        <v>144.16</v>
      </c>
      <c r="C21" s="51">
        <f t="shared" si="0"/>
        <v>41.935026245236699</v>
      </c>
      <c r="D21" s="52">
        <f t="shared" si="1"/>
        <v>123.93737440969477</v>
      </c>
      <c r="E21" s="59">
        <f t="shared" si="2"/>
        <v>-21.712400654931503</v>
      </c>
      <c r="F21" s="68">
        <v>169.82</v>
      </c>
      <c r="G21" s="52">
        <f t="shared" si="3"/>
        <v>99.784184890157903</v>
      </c>
      <c r="H21" s="52">
        <f t="shared" si="4"/>
        <v>62.068164600784414</v>
      </c>
      <c r="I21" s="53">
        <f t="shared" si="5"/>
        <v>7.9676505090576732</v>
      </c>
      <c r="J21" s="58">
        <v>0</v>
      </c>
      <c r="K21" s="81">
        <v>29.2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29.2</v>
      </c>
      <c r="R21" s="91">
        <v>22.77</v>
      </c>
      <c r="S21" s="84">
        <v>0</v>
      </c>
      <c r="T21" s="84">
        <v>0</v>
      </c>
      <c r="U21" s="84">
        <v>32.26</v>
      </c>
      <c r="V21" s="84">
        <v>0</v>
      </c>
      <c r="W21" s="84">
        <v>0</v>
      </c>
      <c r="X21" s="94">
        <f t="shared" si="10"/>
        <v>22.77</v>
      </c>
      <c r="Y21" s="95">
        <f t="shared" si="11"/>
        <v>32.26</v>
      </c>
      <c r="Z21" s="91">
        <v>13.5</v>
      </c>
      <c r="AA21" s="84">
        <v>0</v>
      </c>
      <c r="AB21" s="84">
        <v>0</v>
      </c>
      <c r="AC21" s="84">
        <v>46.92</v>
      </c>
      <c r="AD21" s="96">
        <f t="shared" si="12"/>
        <v>13.5</v>
      </c>
      <c r="AE21" s="52">
        <f t="shared" si="13"/>
        <v>46.92</v>
      </c>
      <c r="AF21" s="118">
        <v>0.14151451612903199</v>
      </c>
      <c r="AG21" s="117">
        <v>0.42775094086021498</v>
      </c>
      <c r="AH21" s="54">
        <f t="shared" si="6"/>
        <v>7.8261359929286414</v>
      </c>
      <c r="AI21" s="63">
        <f t="shared" si="7"/>
        <v>7.0598484042082816</v>
      </c>
      <c r="AJ21" s="64">
        <v>113.2841848901579</v>
      </c>
      <c r="AK21" s="61">
        <v>88.855026245236701</v>
      </c>
      <c r="AL21" s="66">
        <v>84.83816460078441</v>
      </c>
      <c r="AM21" s="61">
        <v>156.19737440969476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111.16</v>
      </c>
      <c r="C22" s="51">
        <f t="shared" si="0"/>
        <v>25.760430508548282</v>
      </c>
      <c r="D22" s="52">
        <f t="shared" si="1"/>
        <v>108.42005517442581</v>
      </c>
      <c r="E22" s="59">
        <f t="shared" si="2"/>
        <v>-23.020485682974105</v>
      </c>
      <c r="F22" s="68">
        <v>176.62</v>
      </c>
      <c r="G22" s="52">
        <f t="shared" si="3"/>
        <v>126.4278797415754</v>
      </c>
      <c r="H22" s="52">
        <f t="shared" si="4"/>
        <v>41.934533091205644</v>
      </c>
      <c r="I22" s="53">
        <f t="shared" si="5"/>
        <v>8.2575871672189542</v>
      </c>
      <c r="J22" s="58">
        <v>0</v>
      </c>
      <c r="K22" s="81">
        <v>29.83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29.83</v>
      </c>
      <c r="R22" s="91">
        <v>32.1</v>
      </c>
      <c r="S22" s="84">
        <v>0</v>
      </c>
      <c r="T22" s="84">
        <v>0</v>
      </c>
      <c r="U22" s="84">
        <v>42.19</v>
      </c>
      <c r="V22" s="84">
        <v>0</v>
      </c>
      <c r="W22" s="84">
        <v>0</v>
      </c>
      <c r="X22" s="94">
        <f t="shared" si="10"/>
        <v>32.1</v>
      </c>
      <c r="Y22" s="95">
        <f t="shared" si="11"/>
        <v>42.19</v>
      </c>
      <c r="Z22" s="91">
        <v>5</v>
      </c>
      <c r="AA22" s="84">
        <v>0</v>
      </c>
      <c r="AB22" s="84">
        <v>0</v>
      </c>
      <c r="AC22" s="84">
        <v>45.14</v>
      </c>
      <c r="AD22" s="96">
        <f t="shared" si="12"/>
        <v>5</v>
      </c>
      <c r="AE22" s="52">
        <f t="shared" si="13"/>
        <v>45.14</v>
      </c>
      <c r="AF22" s="118">
        <v>0.14151451612903199</v>
      </c>
      <c r="AG22" s="117">
        <v>0.42775094086021498</v>
      </c>
      <c r="AH22" s="54">
        <f t="shared" si="6"/>
        <v>8.1160726510899224</v>
      </c>
      <c r="AI22" s="63">
        <f t="shared" si="7"/>
        <v>6.3817633761656793</v>
      </c>
      <c r="AJ22" s="64">
        <v>131.4278797415754</v>
      </c>
      <c r="AK22" s="61">
        <v>70.900430508548283</v>
      </c>
      <c r="AL22" s="66">
        <v>74.034533091205645</v>
      </c>
      <c r="AM22" s="61">
        <v>150.61005517442581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122.19</v>
      </c>
      <c r="C23" s="51">
        <f t="shared" si="0"/>
        <v>30.177364247896321</v>
      </c>
      <c r="D23" s="52">
        <f t="shared" si="1"/>
        <v>114.60143889326392</v>
      </c>
      <c r="E23" s="59">
        <f t="shared" si="2"/>
        <v>-22.588803141160248</v>
      </c>
      <c r="F23" s="68">
        <v>160.68</v>
      </c>
      <c r="G23" s="52">
        <f t="shared" si="3"/>
        <v>103.19712374654956</v>
      </c>
      <c r="H23" s="52">
        <f t="shared" si="4"/>
        <v>49.932460476264062</v>
      </c>
      <c r="I23" s="53">
        <f t="shared" si="5"/>
        <v>7.5504157771863696</v>
      </c>
      <c r="J23" s="58">
        <v>0</v>
      </c>
      <c r="K23" s="81">
        <v>29.72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29.72</v>
      </c>
      <c r="R23" s="91">
        <v>32.229999999999997</v>
      </c>
      <c r="S23" s="84">
        <v>0</v>
      </c>
      <c r="T23" s="84">
        <v>0</v>
      </c>
      <c r="U23" s="84">
        <v>42.62</v>
      </c>
      <c r="V23" s="84">
        <v>0</v>
      </c>
      <c r="W23" s="84">
        <v>0</v>
      </c>
      <c r="X23" s="94">
        <f t="shared" si="10"/>
        <v>32.229999999999997</v>
      </c>
      <c r="Y23" s="95">
        <f t="shared" si="11"/>
        <v>42.62</v>
      </c>
      <c r="Z23" s="91">
        <v>2.2000000000000002</v>
      </c>
      <c r="AA23" s="84">
        <v>0</v>
      </c>
      <c r="AB23" s="84">
        <v>0</v>
      </c>
      <c r="AC23" s="84">
        <v>45.28</v>
      </c>
      <c r="AD23" s="96">
        <f t="shared" si="12"/>
        <v>2.2000000000000002</v>
      </c>
      <c r="AE23" s="52">
        <f t="shared" si="13"/>
        <v>45.28</v>
      </c>
      <c r="AF23" s="118">
        <v>0.14151451612903199</v>
      </c>
      <c r="AG23" s="117">
        <v>0.42775094086021498</v>
      </c>
      <c r="AH23" s="54">
        <f t="shared" si="6"/>
        <v>7.4089012610573377</v>
      </c>
      <c r="AI23" s="63">
        <f t="shared" si="7"/>
        <v>6.7034459179795363</v>
      </c>
      <c r="AJ23" s="64">
        <v>105.39712374654957</v>
      </c>
      <c r="AK23" s="61">
        <v>75.457364247896322</v>
      </c>
      <c r="AL23" s="66">
        <v>82.162460476264059</v>
      </c>
      <c r="AM23" s="61">
        <v>157.22143889326392</v>
      </c>
      <c r="AS23" s="121"/>
      <c r="BA23" s="42"/>
      <c r="BB23" s="42"/>
    </row>
    <row r="24" spans="1:54" ht="15.75" x14ac:dyDescent="0.25">
      <c r="A24" s="25">
        <v>16</v>
      </c>
      <c r="B24" s="69">
        <v>111.3</v>
      </c>
      <c r="C24" s="51">
        <f t="shared" si="0"/>
        <v>34.980841577844465</v>
      </c>
      <c r="D24" s="52">
        <f t="shared" si="1"/>
        <v>101.17293337661224</v>
      </c>
      <c r="E24" s="59">
        <f t="shared" si="2"/>
        <v>-24.853774954456693</v>
      </c>
      <c r="F24" s="68">
        <v>235.36</v>
      </c>
      <c r="G24" s="52">
        <f t="shared" si="3"/>
        <v>148.81452764108374</v>
      </c>
      <c r="H24" s="52">
        <f t="shared" si="4"/>
        <v>76.843138822569344</v>
      </c>
      <c r="I24" s="53">
        <f t="shared" si="5"/>
        <v>9.7023335363469378</v>
      </c>
      <c r="J24" s="58">
        <v>0</v>
      </c>
      <c r="K24" s="81">
        <v>31.74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31.74</v>
      </c>
      <c r="R24" s="91">
        <v>15.38</v>
      </c>
      <c r="S24" s="84">
        <v>0</v>
      </c>
      <c r="T24" s="84">
        <v>0</v>
      </c>
      <c r="U24" s="84">
        <v>42.62</v>
      </c>
      <c r="V24" s="84">
        <v>0</v>
      </c>
      <c r="W24" s="84">
        <v>0</v>
      </c>
      <c r="X24" s="94">
        <f t="shared" si="10"/>
        <v>15.38</v>
      </c>
      <c r="Y24" s="95">
        <f t="shared" si="11"/>
        <v>42.62</v>
      </c>
      <c r="Z24" s="91">
        <v>1</v>
      </c>
      <c r="AA24" s="84">
        <v>0</v>
      </c>
      <c r="AB24" s="84">
        <v>0</v>
      </c>
      <c r="AC24" s="84">
        <v>45.4</v>
      </c>
      <c r="AD24" s="96">
        <f t="shared" si="12"/>
        <v>1</v>
      </c>
      <c r="AE24" s="52">
        <f t="shared" si="13"/>
        <v>45.4</v>
      </c>
      <c r="AF24" s="118">
        <v>0.14151451612903199</v>
      </c>
      <c r="AG24" s="117">
        <v>0.42775094086021498</v>
      </c>
      <c r="AH24" s="54">
        <f t="shared" si="6"/>
        <v>9.560819020217906</v>
      </c>
      <c r="AI24" s="63">
        <f t="shared" si="7"/>
        <v>6.4584741046830914</v>
      </c>
      <c r="AJ24" s="64">
        <v>149.81452764108374</v>
      </c>
      <c r="AK24" s="61">
        <v>80.380841577844464</v>
      </c>
      <c r="AL24" s="66">
        <v>92.223138822569339</v>
      </c>
      <c r="AM24" s="61">
        <v>143.79293337661224</v>
      </c>
      <c r="AS24" s="121"/>
      <c r="BA24" s="42"/>
      <c r="BB24" s="42"/>
    </row>
    <row r="25" spans="1:54" ht="15.75" x14ac:dyDescent="0.25">
      <c r="A25" s="25">
        <v>17</v>
      </c>
      <c r="B25" s="69">
        <v>119.09</v>
      </c>
      <c r="C25" s="51">
        <f t="shared" si="0"/>
        <v>32.370127445723966</v>
      </c>
      <c r="D25" s="52">
        <f t="shared" si="1"/>
        <v>111.25810791795868</v>
      </c>
      <c r="E25" s="59">
        <f t="shared" si="2"/>
        <v>-24.538235363682688</v>
      </c>
      <c r="F25" s="68">
        <v>238.27</v>
      </c>
      <c r="G25" s="52">
        <f t="shared" si="3"/>
        <v>144.66256147346908</v>
      </c>
      <c r="H25" s="52">
        <f t="shared" si="4"/>
        <v>83.726886391424799</v>
      </c>
      <c r="I25" s="53">
        <f t="shared" si="5"/>
        <v>9.8805521351061394</v>
      </c>
      <c r="J25" s="58">
        <v>0</v>
      </c>
      <c r="K25" s="81">
        <v>31.6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31.6</v>
      </c>
      <c r="R25" s="91">
        <v>17.66</v>
      </c>
      <c r="S25" s="84">
        <v>0</v>
      </c>
      <c r="T25" s="84">
        <v>0</v>
      </c>
      <c r="U25" s="84">
        <v>42.06</v>
      </c>
      <c r="V25" s="84">
        <v>0</v>
      </c>
      <c r="W25" s="84">
        <v>0</v>
      </c>
      <c r="X25" s="94">
        <f t="shared" si="10"/>
        <v>17.66</v>
      </c>
      <c r="Y25" s="95">
        <f t="shared" si="11"/>
        <v>42.06</v>
      </c>
      <c r="Z25" s="91">
        <v>0.5</v>
      </c>
      <c r="AA25" s="84">
        <v>0</v>
      </c>
      <c r="AB25" s="84">
        <v>0</v>
      </c>
      <c r="AC25" s="84">
        <v>44.58</v>
      </c>
      <c r="AD25" s="96">
        <f t="shared" si="12"/>
        <v>0.5</v>
      </c>
      <c r="AE25" s="52">
        <f t="shared" si="13"/>
        <v>44.58</v>
      </c>
      <c r="AF25" s="118">
        <v>0.14151451612903199</v>
      </c>
      <c r="AG25" s="117">
        <v>0.42775094086021498</v>
      </c>
      <c r="AH25" s="54">
        <f t="shared" si="6"/>
        <v>9.7390376189771075</v>
      </c>
      <c r="AI25" s="63">
        <f t="shared" si="7"/>
        <v>6.6340136954570994</v>
      </c>
      <c r="AJ25" s="64">
        <v>145.16256147346908</v>
      </c>
      <c r="AK25" s="61">
        <v>76.950127445723965</v>
      </c>
      <c r="AL25" s="66">
        <v>101.3868863914248</v>
      </c>
      <c r="AM25" s="61">
        <v>153.31810791795868</v>
      </c>
      <c r="AS25" s="121"/>
      <c r="BA25" s="42"/>
      <c r="BB25" s="42"/>
    </row>
    <row r="26" spans="1:54" ht="15.75" x14ac:dyDescent="0.25">
      <c r="A26" s="25">
        <v>18</v>
      </c>
      <c r="B26" s="69">
        <v>119.62</v>
      </c>
      <c r="C26" s="51">
        <f t="shared" si="0"/>
        <v>36.69323716948729</v>
      </c>
      <c r="D26" s="52">
        <f t="shared" si="1"/>
        <v>107.97020323043672</v>
      </c>
      <c r="E26" s="59">
        <f t="shared" si="2"/>
        <v>-25.043440399924009</v>
      </c>
      <c r="F26" s="68">
        <v>258.55</v>
      </c>
      <c r="G26" s="52">
        <f t="shared" si="3"/>
        <v>156.58552070436318</v>
      </c>
      <c r="H26" s="52">
        <f t="shared" si="4"/>
        <v>92.003367777235127</v>
      </c>
      <c r="I26" s="53">
        <f t="shared" si="5"/>
        <v>9.9611115184017045</v>
      </c>
      <c r="J26" s="58">
        <v>0</v>
      </c>
      <c r="K26" s="81">
        <v>32.15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32.15</v>
      </c>
      <c r="R26" s="91">
        <v>0</v>
      </c>
      <c r="S26" s="84">
        <v>0</v>
      </c>
      <c r="T26" s="84">
        <v>0</v>
      </c>
      <c r="U26" s="84">
        <v>42.08</v>
      </c>
      <c r="V26" s="84">
        <v>0</v>
      </c>
      <c r="W26" s="84">
        <v>0</v>
      </c>
      <c r="X26" s="94">
        <f t="shared" si="10"/>
        <v>0</v>
      </c>
      <c r="Y26" s="95">
        <f t="shared" si="11"/>
        <v>42.08</v>
      </c>
      <c r="Z26" s="91">
        <v>0</v>
      </c>
      <c r="AA26" s="84">
        <v>0</v>
      </c>
      <c r="AB26" s="84">
        <v>0</v>
      </c>
      <c r="AC26" s="84">
        <v>45.08</v>
      </c>
      <c r="AD26" s="96">
        <f t="shared" si="12"/>
        <v>0</v>
      </c>
      <c r="AE26" s="52">
        <f t="shared" si="13"/>
        <v>45.08</v>
      </c>
      <c r="AF26" s="118">
        <v>0.14151451612903199</v>
      </c>
      <c r="AG26" s="117">
        <v>0.42775094086021498</v>
      </c>
      <c r="AH26" s="54">
        <f t="shared" si="6"/>
        <v>9.8195970022726726</v>
      </c>
      <c r="AI26" s="63">
        <f t="shared" si="7"/>
        <v>6.6788086592157754</v>
      </c>
      <c r="AJ26" s="64">
        <v>156.58552070436318</v>
      </c>
      <c r="AK26" s="61">
        <v>81.773237169487288</v>
      </c>
      <c r="AL26" s="128">
        <v>92.003367777235127</v>
      </c>
      <c r="AM26" s="61">
        <v>150.05020323043672</v>
      </c>
      <c r="AS26" s="121"/>
      <c r="BA26" s="42"/>
      <c r="BB26" s="42"/>
    </row>
    <row r="27" spans="1:54" ht="15.75" x14ac:dyDescent="0.25">
      <c r="A27" s="25">
        <v>19</v>
      </c>
      <c r="B27" s="69">
        <v>127.53</v>
      </c>
      <c r="C27" s="51">
        <f t="shared" si="0"/>
        <v>38.066410317489208</v>
      </c>
      <c r="D27" s="52">
        <f t="shared" si="1"/>
        <v>114.54461931119346</v>
      </c>
      <c r="E27" s="59">
        <f t="shared" si="2"/>
        <v>-25.081029628682671</v>
      </c>
      <c r="F27" s="68">
        <v>280.91000000000003</v>
      </c>
      <c r="G27" s="52">
        <f t="shared" si="3"/>
        <v>167.66900790423537</v>
      </c>
      <c r="H27" s="52">
        <f t="shared" si="4"/>
        <v>102.43020651472757</v>
      </c>
      <c r="I27" s="53">
        <f t="shared" si="5"/>
        <v>10.810785581037091</v>
      </c>
      <c r="J27" s="58">
        <v>0</v>
      </c>
      <c r="K27" s="81">
        <v>32.46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32.46</v>
      </c>
      <c r="R27" s="91">
        <v>0</v>
      </c>
      <c r="S27" s="84">
        <v>0</v>
      </c>
      <c r="T27" s="84">
        <v>0</v>
      </c>
      <c r="U27" s="84">
        <v>41.93</v>
      </c>
      <c r="V27" s="84">
        <v>0</v>
      </c>
      <c r="W27" s="84">
        <v>0</v>
      </c>
      <c r="X27" s="94">
        <f t="shared" si="10"/>
        <v>0</v>
      </c>
      <c r="Y27" s="95">
        <f t="shared" si="11"/>
        <v>41.93</v>
      </c>
      <c r="Z27" s="91">
        <v>0</v>
      </c>
      <c r="AA27" s="84">
        <v>0</v>
      </c>
      <c r="AB27" s="84">
        <v>0</v>
      </c>
      <c r="AC27" s="84">
        <v>46.74</v>
      </c>
      <c r="AD27" s="96">
        <f t="shared" si="12"/>
        <v>0</v>
      </c>
      <c r="AE27" s="52">
        <f t="shared" si="13"/>
        <v>46.74</v>
      </c>
      <c r="AF27" s="118">
        <v>0.14151451612903199</v>
      </c>
      <c r="AG27" s="117">
        <v>0.42775094086021498</v>
      </c>
      <c r="AH27" s="54">
        <f t="shared" si="6"/>
        <v>10.66927106490806</v>
      </c>
      <c r="AI27" s="63">
        <f t="shared" si="7"/>
        <v>6.9512194304571153</v>
      </c>
      <c r="AJ27" s="64">
        <v>167.66900790423537</v>
      </c>
      <c r="AK27" s="61">
        <v>84.80641031748921</v>
      </c>
      <c r="AL27" s="128">
        <v>102.43020651472757</v>
      </c>
      <c r="AM27" s="61">
        <v>156.47461931119346</v>
      </c>
      <c r="AS27" s="121"/>
      <c r="BA27" s="42"/>
      <c r="BB27" s="42"/>
    </row>
    <row r="28" spans="1:54" ht="15.75" x14ac:dyDescent="0.25">
      <c r="A28" s="25">
        <v>20</v>
      </c>
      <c r="B28" s="69">
        <v>123.65</v>
      </c>
      <c r="C28" s="51">
        <f t="shared" si="0"/>
        <v>34.69190081963422</v>
      </c>
      <c r="D28" s="52">
        <f t="shared" si="1"/>
        <v>113.44922866037227</v>
      </c>
      <c r="E28" s="59">
        <f t="shared" si="2"/>
        <v>-24.491129480006464</v>
      </c>
      <c r="F28" s="68">
        <v>264.81</v>
      </c>
      <c r="G28" s="52">
        <f t="shared" si="3"/>
        <v>153.92423484806571</v>
      </c>
      <c r="H28" s="52">
        <f t="shared" si="4"/>
        <v>100.68677539689824</v>
      </c>
      <c r="I28" s="53">
        <f t="shared" si="5"/>
        <v>10.198989755036049</v>
      </c>
      <c r="J28" s="58">
        <v>0</v>
      </c>
      <c r="K28" s="81">
        <v>31.68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31.68</v>
      </c>
      <c r="R28" s="91">
        <v>0</v>
      </c>
      <c r="S28" s="84">
        <v>0</v>
      </c>
      <c r="T28" s="84">
        <v>0</v>
      </c>
      <c r="U28" s="84">
        <v>41.64</v>
      </c>
      <c r="V28" s="84">
        <v>0</v>
      </c>
      <c r="W28" s="84">
        <v>0</v>
      </c>
      <c r="X28" s="94">
        <f t="shared" si="10"/>
        <v>0</v>
      </c>
      <c r="Y28" s="95">
        <f t="shared" si="11"/>
        <v>41.64</v>
      </c>
      <c r="Z28" s="91">
        <v>0</v>
      </c>
      <c r="AA28" s="84">
        <v>0</v>
      </c>
      <c r="AB28" s="84">
        <v>0</v>
      </c>
      <c r="AC28" s="84">
        <v>44.9</v>
      </c>
      <c r="AD28" s="96">
        <f t="shared" si="12"/>
        <v>0</v>
      </c>
      <c r="AE28" s="52">
        <f t="shared" si="13"/>
        <v>44.9</v>
      </c>
      <c r="AF28" s="118">
        <v>0.14151451612903199</v>
      </c>
      <c r="AG28" s="117">
        <v>0.42775094086021498</v>
      </c>
      <c r="AH28" s="54">
        <f t="shared" si="6"/>
        <v>10.057475238907017</v>
      </c>
      <c r="AI28" s="63">
        <f t="shared" si="7"/>
        <v>6.7611195791333216</v>
      </c>
      <c r="AJ28" s="64">
        <v>153.92423484806571</v>
      </c>
      <c r="AK28" s="61">
        <v>79.591900819634219</v>
      </c>
      <c r="AL28" s="128">
        <v>100.68677539689824</v>
      </c>
      <c r="AM28" s="61">
        <v>155.08922866037227</v>
      </c>
      <c r="AS28" s="121"/>
      <c r="BA28" s="42"/>
      <c r="BB28" s="42"/>
    </row>
    <row r="29" spans="1:54" ht="15.75" x14ac:dyDescent="0.25">
      <c r="A29" s="25">
        <v>21</v>
      </c>
      <c r="B29" s="69">
        <v>119.84</v>
      </c>
      <c r="C29" s="51">
        <f t="shared" si="0"/>
        <v>34.737916564968387</v>
      </c>
      <c r="D29" s="52">
        <f t="shared" si="1"/>
        <v>110.057763584749</v>
      </c>
      <c r="E29" s="59">
        <f t="shared" si="2"/>
        <v>-24.955680149717359</v>
      </c>
      <c r="F29" s="68">
        <v>267.07</v>
      </c>
      <c r="G29" s="52">
        <f t="shared" si="3"/>
        <v>153.8960873390985</v>
      </c>
      <c r="H29" s="52">
        <f t="shared" si="4"/>
        <v>102.88904352215999</v>
      </c>
      <c r="I29" s="53">
        <f t="shared" si="5"/>
        <v>10.284869138741524</v>
      </c>
      <c r="J29" s="58">
        <v>0</v>
      </c>
      <c r="K29" s="81">
        <v>32.06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32.06</v>
      </c>
      <c r="R29" s="91">
        <v>0</v>
      </c>
      <c r="S29" s="84">
        <v>0</v>
      </c>
      <c r="T29" s="84">
        <v>0</v>
      </c>
      <c r="U29" s="84">
        <v>41.7</v>
      </c>
      <c r="V29" s="84">
        <v>0</v>
      </c>
      <c r="W29" s="84">
        <v>0</v>
      </c>
      <c r="X29" s="94">
        <f t="shared" si="10"/>
        <v>0</v>
      </c>
      <c r="Y29" s="95">
        <f t="shared" si="11"/>
        <v>41.7</v>
      </c>
      <c r="Z29" s="91">
        <v>0</v>
      </c>
      <c r="AA29" s="84">
        <v>0</v>
      </c>
      <c r="AB29" s="84">
        <v>0</v>
      </c>
      <c r="AC29" s="84">
        <v>45.25</v>
      </c>
      <c r="AD29" s="96">
        <f t="shared" si="12"/>
        <v>0</v>
      </c>
      <c r="AE29" s="52">
        <f t="shared" si="13"/>
        <v>45.25</v>
      </c>
      <c r="AF29" s="118">
        <v>0.14151451612903199</v>
      </c>
      <c r="AG29" s="117">
        <v>0.42775094086021498</v>
      </c>
      <c r="AH29" s="54">
        <f t="shared" si="6"/>
        <v>10.143354622612492</v>
      </c>
      <c r="AI29" s="63">
        <f t="shared" si="7"/>
        <v>6.6765689094224285</v>
      </c>
      <c r="AJ29" s="64">
        <v>153.8960873390985</v>
      </c>
      <c r="AK29" s="61">
        <v>79.987916564968387</v>
      </c>
      <c r="AL29" s="128">
        <v>102.88904352215999</v>
      </c>
      <c r="AM29" s="61">
        <v>151.757763584749</v>
      </c>
      <c r="AS29" s="121"/>
      <c r="BA29" s="42"/>
      <c r="BB29" s="42"/>
    </row>
    <row r="30" spans="1:54" ht="15.75" x14ac:dyDescent="0.25">
      <c r="A30" s="25">
        <v>22</v>
      </c>
      <c r="B30" s="69">
        <v>107.52000000000001</v>
      </c>
      <c r="C30" s="51">
        <f t="shared" si="0"/>
        <v>28.109557573109804</v>
      </c>
      <c r="D30" s="52">
        <f t="shared" si="1"/>
        <v>104.57791857763785</v>
      </c>
      <c r="E30" s="59">
        <f t="shared" si="2"/>
        <v>-25.167476150747632</v>
      </c>
      <c r="F30" s="68">
        <v>254.36</v>
      </c>
      <c r="G30" s="52">
        <f t="shared" si="3"/>
        <v>152.6805607475475</v>
      </c>
      <c r="H30" s="52">
        <f t="shared" si="4"/>
        <v>91.877546505262217</v>
      </c>
      <c r="I30" s="53">
        <f t="shared" si="5"/>
        <v>9.8018927471902906</v>
      </c>
      <c r="J30" s="58">
        <v>0</v>
      </c>
      <c r="K30" s="81">
        <v>31.9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31.9</v>
      </c>
      <c r="R30" s="91">
        <v>0</v>
      </c>
      <c r="S30" s="84">
        <v>0</v>
      </c>
      <c r="T30" s="84">
        <v>0</v>
      </c>
      <c r="U30" s="84">
        <v>41.11</v>
      </c>
      <c r="V30" s="84">
        <v>0</v>
      </c>
      <c r="W30" s="84">
        <v>0</v>
      </c>
      <c r="X30" s="94">
        <f t="shared" si="10"/>
        <v>0</v>
      </c>
      <c r="Y30" s="95">
        <f t="shared" si="11"/>
        <v>41.11</v>
      </c>
      <c r="Z30" s="91">
        <v>0</v>
      </c>
      <c r="AA30" s="84">
        <v>0</v>
      </c>
      <c r="AB30" s="84">
        <v>0</v>
      </c>
      <c r="AC30" s="84">
        <v>45.04</v>
      </c>
      <c r="AD30" s="96">
        <f t="shared" si="12"/>
        <v>0</v>
      </c>
      <c r="AE30" s="52">
        <f t="shared" si="13"/>
        <v>45.04</v>
      </c>
      <c r="AF30" s="118">
        <v>0.14151451612903199</v>
      </c>
      <c r="AG30" s="117">
        <v>0.42775094086021498</v>
      </c>
      <c r="AH30" s="54">
        <f t="shared" si="6"/>
        <v>9.6603782310612587</v>
      </c>
      <c r="AI30" s="63">
        <f t="shared" si="7"/>
        <v>6.3047729083921524</v>
      </c>
      <c r="AJ30" s="64">
        <v>152.6805607475475</v>
      </c>
      <c r="AK30" s="61">
        <v>73.149557573109803</v>
      </c>
      <c r="AL30" s="128">
        <v>91.877546505262217</v>
      </c>
      <c r="AM30" s="61">
        <v>145.68791857763784</v>
      </c>
      <c r="AS30" s="121"/>
      <c r="BA30" s="42"/>
      <c r="BB30" s="42"/>
    </row>
    <row r="31" spans="1:54" ht="15.75" x14ac:dyDescent="0.25">
      <c r="A31" s="25">
        <v>23</v>
      </c>
      <c r="B31" s="69">
        <v>115.38</v>
      </c>
      <c r="C31" s="51">
        <f t="shared" si="0"/>
        <v>24.110396558985229</v>
      </c>
      <c r="D31" s="52">
        <f t="shared" si="1"/>
        <v>115.89482179087835</v>
      </c>
      <c r="E31" s="59">
        <f t="shared" si="2"/>
        <v>-24.625218349863601</v>
      </c>
      <c r="F31" s="68">
        <v>242.94</v>
      </c>
      <c r="G31" s="52">
        <f t="shared" si="3"/>
        <v>139.53368569644593</v>
      </c>
      <c r="H31" s="52">
        <f t="shared" si="4"/>
        <v>94.03837799193397</v>
      </c>
      <c r="I31" s="53">
        <f t="shared" si="5"/>
        <v>9.3679363116200953</v>
      </c>
      <c r="J31" s="58">
        <v>0</v>
      </c>
      <c r="K31" s="81">
        <v>31.54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31.54</v>
      </c>
      <c r="R31" s="91">
        <v>0</v>
      </c>
      <c r="S31" s="84">
        <v>0</v>
      </c>
      <c r="T31" s="84">
        <v>0</v>
      </c>
      <c r="U31" s="84">
        <v>40.25</v>
      </c>
      <c r="V31" s="84">
        <v>0</v>
      </c>
      <c r="W31" s="84">
        <v>0</v>
      </c>
      <c r="X31" s="94">
        <f t="shared" si="10"/>
        <v>0</v>
      </c>
      <c r="Y31" s="95">
        <f t="shared" si="11"/>
        <v>40.25</v>
      </c>
      <c r="Z31" s="91">
        <v>0</v>
      </c>
      <c r="AA31" s="84">
        <v>0</v>
      </c>
      <c r="AB31" s="84">
        <v>0</v>
      </c>
      <c r="AC31" s="84">
        <v>44.91</v>
      </c>
      <c r="AD31" s="96">
        <f t="shared" si="12"/>
        <v>0</v>
      </c>
      <c r="AE31" s="52">
        <f t="shared" si="13"/>
        <v>44.91</v>
      </c>
      <c r="AF31" s="118">
        <v>0.14151451612903199</v>
      </c>
      <c r="AG31" s="117">
        <v>0.42775094086021498</v>
      </c>
      <c r="AH31" s="54">
        <f t="shared" si="6"/>
        <v>9.2264217954910634</v>
      </c>
      <c r="AI31" s="63">
        <f t="shared" si="7"/>
        <v>6.4870307092761834</v>
      </c>
      <c r="AJ31" s="64">
        <v>139.53368569644593</v>
      </c>
      <c r="AK31" s="61">
        <v>69.020396558985226</v>
      </c>
      <c r="AL31" s="128">
        <v>94.03837799193397</v>
      </c>
      <c r="AM31" s="61">
        <v>156.14482179087835</v>
      </c>
      <c r="AS31" s="121"/>
      <c r="BA31" s="42"/>
      <c r="BB31" s="42"/>
    </row>
    <row r="32" spans="1:54" ht="16.5" thickBot="1" x14ac:dyDescent="0.3">
      <c r="A32" s="26">
        <v>24</v>
      </c>
      <c r="B32" s="70">
        <v>104.62</v>
      </c>
      <c r="C32" s="55">
        <f t="shared" si="0"/>
        <v>21.20121595114594</v>
      </c>
      <c r="D32" s="52">
        <f t="shared" si="1"/>
        <v>108.12843801571783</v>
      </c>
      <c r="E32" s="59">
        <f t="shared" si="2"/>
        <v>-24.70965396686378</v>
      </c>
      <c r="F32" s="71">
        <v>240.32</v>
      </c>
      <c r="G32" s="56">
        <f t="shared" si="3"/>
        <v>137.79260395708326</v>
      </c>
      <c r="H32" s="52">
        <f t="shared" si="4"/>
        <v>93.259018865734518</v>
      </c>
      <c r="I32" s="53">
        <f t="shared" si="5"/>
        <v>9.2683771771822272</v>
      </c>
      <c r="J32" s="58">
        <v>0</v>
      </c>
      <c r="K32" s="81">
        <v>31.27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31.27</v>
      </c>
      <c r="R32" s="91">
        <v>0</v>
      </c>
      <c r="S32" s="84">
        <v>0</v>
      </c>
      <c r="T32" s="84">
        <v>0</v>
      </c>
      <c r="U32" s="84">
        <v>38.58</v>
      </c>
      <c r="V32" s="84">
        <v>0</v>
      </c>
      <c r="W32" s="84">
        <v>0</v>
      </c>
      <c r="X32" s="94">
        <f t="shared" si="10"/>
        <v>0</v>
      </c>
      <c r="Y32" s="95">
        <f t="shared" si="11"/>
        <v>38.58</v>
      </c>
      <c r="Z32" s="92">
        <v>0</v>
      </c>
      <c r="AA32" s="93">
        <v>0</v>
      </c>
      <c r="AB32" s="93">
        <v>0</v>
      </c>
      <c r="AC32" s="93">
        <v>44.95</v>
      </c>
      <c r="AD32" s="96">
        <f t="shared" si="12"/>
        <v>0</v>
      </c>
      <c r="AE32" s="52">
        <f t="shared" si="13"/>
        <v>44.95</v>
      </c>
      <c r="AF32" s="118">
        <v>0.14151451612903199</v>
      </c>
      <c r="AG32" s="117">
        <v>0.42775094086021498</v>
      </c>
      <c r="AH32" s="54">
        <f t="shared" si="6"/>
        <v>9.1268626610531953</v>
      </c>
      <c r="AI32" s="63">
        <f t="shared" si="7"/>
        <v>6.1325950922760057</v>
      </c>
      <c r="AJ32" s="65">
        <v>137.79260395708326</v>
      </c>
      <c r="AK32" s="62">
        <v>66.151215951145943</v>
      </c>
      <c r="AL32" s="129">
        <v>93.259018865734518</v>
      </c>
      <c r="AM32" s="62">
        <v>146.70843801571783</v>
      </c>
      <c r="AS32" s="121"/>
      <c r="BA32" s="42"/>
      <c r="BB32" s="42"/>
    </row>
    <row r="33" spans="1:45" s="33" customFormat="1" ht="17.25" thickTop="1" thickBot="1" x14ac:dyDescent="0.3">
      <c r="A33" s="31" t="s">
        <v>49</v>
      </c>
      <c r="B33" s="40">
        <f>MAX(B9:B32)</f>
        <v>154.84</v>
      </c>
      <c r="C33" s="40">
        <f t="shared" ref="C33:AE33" si="14">MAX(C9:C32)</f>
        <v>63.914274616904585</v>
      </c>
      <c r="D33" s="40">
        <f t="shared" si="14"/>
        <v>123.93737440969477</v>
      </c>
      <c r="E33" s="40">
        <f t="shared" si="14"/>
        <v>-20.92786301983152</v>
      </c>
      <c r="F33" s="40">
        <f t="shared" si="14"/>
        <v>280.91000000000003</v>
      </c>
      <c r="G33" s="40">
        <f t="shared" si="14"/>
        <v>167.66900790423537</v>
      </c>
      <c r="H33" s="40">
        <f t="shared" si="14"/>
        <v>102.88904352215999</v>
      </c>
      <c r="I33" s="40">
        <f t="shared" si="14"/>
        <v>10.810785581037091</v>
      </c>
      <c r="J33" s="40">
        <f t="shared" si="14"/>
        <v>0</v>
      </c>
      <c r="K33" s="40">
        <f t="shared" si="14"/>
        <v>32.46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32.46</v>
      </c>
      <c r="R33" s="40">
        <f t="shared" si="14"/>
        <v>35.380000000000003</v>
      </c>
      <c r="S33" s="40">
        <f t="shared" si="14"/>
        <v>0</v>
      </c>
      <c r="T33" s="40">
        <f t="shared" si="14"/>
        <v>0</v>
      </c>
      <c r="U33" s="40">
        <f t="shared" si="14"/>
        <v>58.86</v>
      </c>
      <c r="V33" s="40">
        <f t="shared" si="14"/>
        <v>0</v>
      </c>
      <c r="W33" s="40">
        <f t="shared" si="14"/>
        <v>0</v>
      </c>
      <c r="X33" s="40">
        <f t="shared" si="14"/>
        <v>35.380000000000003</v>
      </c>
      <c r="Y33" s="40">
        <f t="shared" si="14"/>
        <v>58.86</v>
      </c>
      <c r="Z33" s="40"/>
      <c r="AA33" s="40"/>
      <c r="AB33" s="40"/>
      <c r="AC33" s="40"/>
      <c r="AD33" s="40">
        <f t="shared" si="14"/>
        <v>14.8</v>
      </c>
      <c r="AE33" s="40">
        <f t="shared" si="14"/>
        <v>90.75</v>
      </c>
      <c r="AF33" s="40">
        <f t="shared" ref="AF33:AM33" si="15">MAX(AF9:AF32)</f>
        <v>0.14151451612903199</v>
      </c>
      <c r="AG33" s="40">
        <f t="shared" si="15"/>
        <v>0.42775094086021498</v>
      </c>
      <c r="AH33" s="40">
        <f t="shared" si="15"/>
        <v>10.66927106490806</v>
      </c>
      <c r="AI33" s="40">
        <f t="shared" si="15"/>
        <v>7.829779024772165</v>
      </c>
      <c r="AJ33" s="40">
        <f t="shared" si="15"/>
        <v>167.66900790423537</v>
      </c>
      <c r="AK33" s="40">
        <f t="shared" si="15"/>
        <v>119.88862683905161</v>
      </c>
      <c r="AL33" s="40">
        <f t="shared" si="15"/>
        <v>102.88904352215999</v>
      </c>
      <c r="AM33" s="130">
        <f t="shared" si="15"/>
        <v>163.28881796629898</v>
      </c>
      <c r="AP33"/>
      <c r="AQ33"/>
      <c r="AR33"/>
      <c r="AS33" s="123"/>
    </row>
    <row r="34" spans="1:45" s="33" customFormat="1" ht="16.5" thickBot="1" x14ac:dyDescent="0.3">
      <c r="A34" s="32" t="s">
        <v>50</v>
      </c>
      <c r="B34" s="41">
        <f>AVERAGE(B9:B33,B9:B32)</f>
        <v>104.10979591836735</v>
      </c>
      <c r="C34" s="41">
        <f t="shared" ref="C34:AE34" si="16">AVERAGE(C9:C33,C9:C32)</f>
        <v>27.610861479455025</v>
      </c>
      <c r="D34" s="41">
        <f t="shared" si="16"/>
        <v>100.19725188358427</v>
      </c>
      <c r="E34" s="41">
        <f t="shared" si="16"/>
        <v>-23.4517095669828</v>
      </c>
      <c r="F34" s="41">
        <f t="shared" si="16"/>
        <v>199.07530612244892</v>
      </c>
      <c r="G34" s="41">
        <f t="shared" si="16"/>
        <v>115.8748767509714</v>
      </c>
      <c r="H34" s="41">
        <f t="shared" si="16"/>
        <v>75.014902456543936</v>
      </c>
      <c r="I34" s="41">
        <f t="shared" si="16"/>
        <v>8.1948909354935306</v>
      </c>
      <c r="J34" s="41">
        <f t="shared" si="16"/>
        <v>0</v>
      </c>
      <c r="K34" s="41">
        <f t="shared" si="16"/>
        <v>30.791020408163259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30.791020408163259</v>
      </c>
      <c r="R34" s="41">
        <f t="shared" si="16"/>
        <v>10.569795918367346</v>
      </c>
      <c r="S34" s="41">
        <f t="shared" si="16"/>
        <v>0</v>
      </c>
      <c r="T34" s="41">
        <f t="shared" si="16"/>
        <v>0</v>
      </c>
      <c r="U34" s="41">
        <f t="shared" si="16"/>
        <v>47.967346938775492</v>
      </c>
      <c r="V34" s="41">
        <f t="shared" si="16"/>
        <v>0</v>
      </c>
      <c r="W34" s="41">
        <f t="shared" si="16"/>
        <v>0</v>
      </c>
      <c r="X34" s="41">
        <f t="shared" si="16"/>
        <v>10.569795918367346</v>
      </c>
      <c r="Y34" s="41">
        <f t="shared" si="16"/>
        <v>47.967346938775492</v>
      </c>
      <c r="Z34" s="41">
        <f>AVERAGE(Z9:Z33,Z9:Z32)</f>
        <v>3.2124999999999999</v>
      </c>
      <c r="AA34" s="41">
        <f>AVERAGE(AA9:AA33,AA9:AA32)</f>
        <v>0</v>
      </c>
      <c r="AB34" s="41">
        <f>AVERAGE(AB9:AB33,AB9:AB32)</f>
        <v>0</v>
      </c>
      <c r="AC34" s="41">
        <f t="shared" si="16"/>
        <v>62.57374999999999</v>
      </c>
      <c r="AD34" s="41">
        <f t="shared" si="16"/>
        <v>3.4489795918367347</v>
      </c>
      <c r="AE34" s="41">
        <f t="shared" si="16"/>
        <v>63.148775510204075</v>
      </c>
      <c r="AF34" s="41">
        <f t="shared" ref="AF34:AM34" si="17">AVERAGE(AF9:AF33,AF9:AF32)</f>
        <v>0.1415145161290319</v>
      </c>
      <c r="AG34" s="41">
        <f t="shared" si="17"/>
        <v>0.42775094086021465</v>
      </c>
      <c r="AH34" s="41">
        <f t="shared" si="17"/>
        <v>8.0533764193645023</v>
      </c>
      <c r="AI34" s="41">
        <f t="shared" si="17"/>
        <v>6.8447311857378841</v>
      </c>
      <c r="AJ34" s="41">
        <f t="shared" si="17"/>
        <v>119.0218155264816</v>
      </c>
      <c r="AK34" s="41">
        <f t="shared" si="17"/>
        <v>90.049929892151894</v>
      </c>
      <c r="AL34" s="41">
        <f t="shared" si="17"/>
        <v>84.862657558584743</v>
      </c>
      <c r="AM34" s="131">
        <f t="shared" si="17"/>
        <v>147.76646501739248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93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94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95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92</v>
      </c>
      <c r="B37" s="142"/>
      <c r="C37" s="142"/>
      <c r="D37" s="141" t="s">
        <v>99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96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72</v>
      </c>
      <c r="AH37" s="134"/>
      <c r="AI37" s="134"/>
      <c r="AJ37" s="134"/>
      <c r="AK37" s="135"/>
      <c r="AL37" s="140" t="s">
        <v>91</v>
      </c>
      <c r="AM37" s="134"/>
      <c r="AN37" s="134"/>
      <c r="AO37" s="139"/>
      <c r="AP37" s="133" t="s">
        <v>97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735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246.17</v>
      </c>
      <c r="Z38" s="212"/>
      <c r="AA38" s="8" t="s">
        <v>21</v>
      </c>
      <c r="AB38" s="5" t="s">
        <v>23</v>
      </c>
      <c r="AC38" s="30"/>
      <c r="AD38" s="213">
        <v>1182.7</v>
      </c>
      <c r="AE38" s="212"/>
      <c r="AF38" s="7" t="s">
        <v>21</v>
      </c>
      <c r="AG38" s="5" t="s">
        <v>24</v>
      </c>
      <c r="AH38" s="6"/>
      <c r="AI38" s="213">
        <v>0</v>
      </c>
      <c r="AJ38" s="212"/>
      <c r="AK38" s="100" t="s">
        <v>21</v>
      </c>
      <c r="AL38" s="99" t="s">
        <v>24</v>
      </c>
      <c r="AM38" s="212">
        <v>70.209999999999994</v>
      </c>
      <c r="AN38" s="214"/>
      <c r="AO38" s="8" t="s">
        <v>21</v>
      </c>
      <c r="AP38" s="5" t="s">
        <v>24</v>
      </c>
      <c r="AQ38" s="212">
        <v>1537.9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4613.07</v>
      </c>
      <c r="C39" s="11" t="s">
        <v>21</v>
      </c>
      <c r="D39" s="9" t="s">
        <v>69</v>
      </c>
      <c r="E39" s="10">
        <v>2445</v>
      </c>
      <c r="F39" s="12" t="s">
        <v>21</v>
      </c>
      <c r="G39" s="98"/>
      <c r="H39" s="101" t="s">
        <v>25</v>
      </c>
      <c r="I39" s="102"/>
      <c r="J39" s="103">
        <v>32.46</v>
      </c>
      <c r="K39" s="104" t="s">
        <v>60</v>
      </c>
      <c r="L39" s="105">
        <v>0.75</v>
      </c>
      <c r="M39" s="106" t="s">
        <v>25</v>
      </c>
      <c r="N39" s="102"/>
      <c r="O39" s="103">
        <v>0</v>
      </c>
      <c r="P39" s="104" t="s">
        <v>60</v>
      </c>
      <c r="Q39" s="105">
        <v>0</v>
      </c>
      <c r="R39" s="101" t="s">
        <v>25</v>
      </c>
      <c r="S39" s="102"/>
      <c r="T39" s="103">
        <v>0</v>
      </c>
      <c r="U39" s="102" t="s">
        <v>60</v>
      </c>
      <c r="V39" s="108">
        <v>0</v>
      </c>
      <c r="W39" s="101" t="s">
        <v>25</v>
      </c>
      <c r="X39" s="102"/>
      <c r="Y39" s="103">
        <v>35.380000000000003</v>
      </c>
      <c r="Z39" s="102" t="s">
        <v>60</v>
      </c>
      <c r="AA39" s="108">
        <v>0.45833333333333331</v>
      </c>
      <c r="AB39" s="106" t="s">
        <v>25</v>
      </c>
      <c r="AC39" s="109"/>
      <c r="AD39" s="103">
        <v>60.97</v>
      </c>
      <c r="AE39" s="104" t="s">
        <v>75</v>
      </c>
      <c r="AF39" s="108">
        <v>0.33124999999999999</v>
      </c>
      <c r="AG39" s="106" t="s">
        <v>25</v>
      </c>
      <c r="AH39" s="102"/>
      <c r="AI39" s="103">
        <v>0</v>
      </c>
      <c r="AJ39" s="102" t="s">
        <v>75</v>
      </c>
      <c r="AK39" s="107"/>
      <c r="AL39" s="101" t="s">
        <v>25</v>
      </c>
      <c r="AM39" s="102">
        <v>14.8</v>
      </c>
      <c r="AN39" s="103" t="s">
        <v>75</v>
      </c>
      <c r="AO39" s="111">
        <v>0.41666666666666669</v>
      </c>
      <c r="AP39" s="106" t="s">
        <v>25</v>
      </c>
      <c r="AQ39" s="102">
        <v>90.75</v>
      </c>
      <c r="AR39" s="104" t="s">
        <v>75</v>
      </c>
      <c r="AS39" s="107">
        <v>4.1666666666666664E-2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529.57000000000005</v>
      </c>
      <c r="F42" s="44" t="s">
        <v>67</v>
      </c>
      <c r="G42" s="47">
        <v>0.79166666666666663</v>
      </c>
    </row>
    <row r="43" spans="1:45" ht="32.25" customHeight="1" thickBot="1" x14ac:dyDescent="0.3">
      <c r="A43" s="169" t="s">
        <v>68</v>
      </c>
      <c r="B43" s="170"/>
      <c r="C43" s="170"/>
      <c r="D43" s="171"/>
      <c r="E43" s="77" t="s">
        <v>73</v>
      </c>
      <c r="F43" s="78"/>
      <c r="G43" s="79">
        <v>41.93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 t="s">
        <v>74</v>
      </c>
      <c r="F44" s="78"/>
      <c r="G44" s="79">
        <v>45.74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267.79000000000002</v>
      </c>
      <c r="F45" s="83" t="s">
        <v>70</v>
      </c>
      <c r="G45" s="48">
        <v>0.79166666666666663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261.77999999999997</v>
      </c>
      <c r="F46" s="80" t="s">
        <v>70</v>
      </c>
      <c r="G46" s="60">
        <v>0.79166666666666663</v>
      </c>
    </row>
    <row r="47" spans="1:45" ht="15.75" thickTop="1" x14ac:dyDescent="0.25"/>
    <row r="54" spans="1:44" x14ac:dyDescent="0.25">
      <c r="A54" s="34" t="s">
        <v>61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62</v>
      </c>
      <c r="B56" t="s">
        <v>103</v>
      </c>
    </row>
    <row r="57" spans="1:44" x14ac:dyDescent="0.25">
      <c r="A57" s="37" t="s">
        <v>63</v>
      </c>
      <c r="B57" t="s">
        <v>104</v>
      </c>
    </row>
    <row r="58" spans="1:44" x14ac:dyDescent="0.25">
      <c r="A58" s="37" t="s">
        <v>64</v>
      </c>
      <c r="B58" t="s">
        <v>105</v>
      </c>
    </row>
    <row r="59" spans="1:44" ht="15.75" x14ac:dyDescent="0.25">
      <c r="J59" s="29" t="s">
        <v>59</v>
      </c>
      <c r="R59" s="38" t="s">
        <v>98</v>
      </c>
      <c r="AA59" s="38" t="s">
        <v>65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 SEP 23 </vt:lpstr>
      <vt:lpstr>'21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Dt CEB</cp:lastModifiedBy>
  <cp:lastPrinted>2022-10-11T09:04:59Z</cp:lastPrinted>
  <dcterms:created xsi:type="dcterms:W3CDTF">2019-01-02T10:31:15Z</dcterms:created>
  <dcterms:modified xsi:type="dcterms:W3CDTF">2023-09-22T06:51:14Z</dcterms:modified>
</cp:coreProperties>
</file>