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9810FBDE-305D-4E72-A0C6-0D069CD56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 AOU 23 " sheetId="3" r:id="rId1"/>
  </sheets>
  <definedNames>
    <definedName name="_xlnm.Print_Area" localSheetId="0">'22 AOU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<sst xmlns="http://schemas.openxmlformats.org/spreadsheetml/2006/main" count="138" uniqueCount="106">
  <si>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</si>
  <si>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</si>
  <si>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</si>
  <si>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</si>
  <si>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</si>
  <si>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</si>
  <si>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</si>
  <si>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</si>
  <si>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</si>
  <si>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</si>
  <si>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</si>
  <si>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</si>
  <si>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</si>
  <si>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</si>
  <si>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</si>
  <si>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</si>
  <si>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</si>
  <si>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</si>
  <si>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</si>
  <si>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</si>
  <si>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</si>
  <si>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</si>
  <si>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</si>
  <si>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</si>
  <si>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</si>
  <si>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</si>
  <si>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</si>
  <si>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</si>
  <si>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</si>
  <si>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</si>
  <si>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</si>
  <si>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</si>
  <si>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</si>
  <si>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</si>
  <si>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</si>
  <si>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</si>
  <si>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</si>
  <si>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</si>
  <si>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</si>
  <si>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</si>
  <si>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</si>
  <si>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</si>
  <si>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</si>
  <si>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</si>
  <si>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</si>
  <si>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</si>
  <si>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</si>
  <si>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</si>
  <si>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</si>
  <si>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</si>
  <si>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</si>
  <si>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</si>
  <si>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</si>
  <si>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</si>
  <si>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</si>
  <si>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</si>
  <si>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</si>
  <si>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</si>
  <si>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</si>
  <si>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</si>
  <si>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</si>
  <si>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</si>
  <si>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</si>
  <si>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</si>
  <si>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</si>
  <si>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</si>
  <si>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</si>
  <si>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</si>
  <si>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</si>
  <si>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</si>
  <si>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</si>
  <si>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</si>
  <si>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</si>
  <si>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</si>
  <si>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</si>
  <si>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</si>
  <si>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</si>
  <si>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</si>
  <si>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</si>
  <si>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</si>
  <si>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</si>
  <si>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</si>
  <si>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</si>
  <si>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</si>
  <si>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</si>
  <si>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</si>
  <si>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</si>
  <si>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</si>
  <si>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</si>
  <si>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</si>
  <si>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</si>
  <si>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</si>
  <si>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</si>
  <si>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</si>
  <si>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</si>
  <si>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</si>
  <si>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</si>
  <si>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</si>
  <si>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</si>
  <si>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</si>
  <si>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</si>
  <si>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</si>
  <si>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</si>
  <si>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TETE</t>
  </si>
  <si>
    <t>BOKO et MONTCHO</t>
  </si>
  <si>
    <t>TAGBA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</si>
</sst>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'22 AOU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'!$B$9:$B$32</c:f>
              <c:numCache>
                <c:formatCode>General</c:formatCode>
                <c:ptCount val="24"/>
                <c:pt idx="0">
                  <c:v>34.28</c:v>
                </c:pt>
                <c:pt idx="1">
                  <c:v>36.18</c:v>
                </c:pt>
                <c:pt idx="2">
                  <c:v>26.22</c:v>
                </c:pt>
                <c:pt idx="3">
                  <c:v>27.799999999999997</c:v>
                </c:pt>
                <c:pt idx="4">
                  <c:v>27.090000000000003</c:v>
                </c:pt>
                <c:pt idx="5">
                  <c:v>23.46</c:v>
                </c:pt>
                <c:pt idx="6">
                  <c:v>52.27</c:v>
                </c:pt>
                <c:pt idx="7">
                  <c:v>89.72</c:v>
                </c:pt>
                <c:pt idx="8">
                  <c:v>76.22</c:v>
                </c:pt>
                <c:pt idx="9">
                  <c:v>62.61</c:v>
                </c:pt>
                <c:pt idx="10">
                  <c:v>65.569999999999993</c:v>
                </c:pt>
                <c:pt idx="11">
                  <c:v>59.849999999999994</c:v>
                </c:pt>
                <c:pt idx="12">
                  <c:v>56.209999999999994</c:v>
                </c:pt>
                <c:pt idx="13">
                  <c:v>65.19</c:v>
                </c:pt>
                <c:pt idx="14">
                  <c:v>89.759999999999991</c:v>
                </c:pt>
                <c:pt idx="15">
                  <c:v>101.98</c:v>
                </c:pt>
                <c:pt idx="16">
                  <c:v>114.38</c:v>
                </c:pt>
                <c:pt idx="17">
                  <c:v>102.59</c:v>
                </c:pt>
                <c:pt idx="18">
                  <c:v>103.02000000000001</c:v>
                </c:pt>
                <c:pt idx="19">
                  <c:v>106.22</c:v>
                </c:pt>
                <c:pt idx="20">
                  <c:v>97.51</c:v>
                </c:pt>
                <c:pt idx="21">
                  <c:v>104.01</c:v>
                </c:pt>
                <c:pt idx="22">
                  <c:v>78.990000000000009</c:v>
                </c:pt>
                <c:pt idx="23">
                  <c:v>73.260000000000005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'22 AOU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'!$C$9:$C$32</c:f>
              <c:numCache>
                <c:formatCode>General</c:formatCode>
                <c:ptCount val="24"/>
                <c:pt idx="0">
                  <c:v>-3.3162694906707628</c:v>
                </c:pt>
                <c:pt idx="1">
                  <c:v>-6.7490160072286187</c:v>
                </c:pt>
                <c:pt idx="2">
                  <c:v>-4.4220310257172599</c:v>
                </c:pt>
                <c:pt idx="3">
                  <c:v>-7.4664064615122498</c:v>
                </c:pt>
                <c:pt idx="4">
                  <c:v>-4.3830794901181349</c:v>
                </c:pt>
                <c:pt idx="5">
                  <c:v>-3.3423292299020915</c:v>
                </c:pt>
                <c:pt idx="6">
                  <c:v>4.4521602556037863</c:v>
                </c:pt>
                <c:pt idx="7">
                  <c:v>29.822960802461409</c:v>
                </c:pt>
                <c:pt idx="8">
                  <c:v>16.930684349066439</c:v>
                </c:pt>
                <c:pt idx="9">
                  <c:v>21.857838291369617</c:v>
                </c:pt>
                <c:pt idx="10">
                  <c:v>18.886397191061207</c:v>
                </c:pt>
                <c:pt idx="11">
                  <c:v>13.457117507099696</c:v>
                </c:pt>
                <c:pt idx="12">
                  <c:v>12.148403896425549</c:v>
                </c:pt>
                <c:pt idx="13">
                  <c:v>21.00360911726726</c:v>
                </c:pt>
                <c:pt idx="14">
                  <c:v>29.54609589143206</c:v>
                </c:pt>
                <c:pt idx="15">
                  <c:v>32.601918274208202</c:v>
                </c:pt>
                <c:pt idx="16">
                  <c:v>27.813679111203243</c:v>
                </c:pt>
                <c:pt idx="17">
                  <c:v>26.151531977698184</c:v>
                </c:pt>
                <c:pt idx="18">
                  <c:v>33.258110496359961</c:v>
                </c:pt>
                <c:pt idx="19">
                  <c:v>32.93596494172661</c:v>
                </c:pt>
                <c:pt idx="20">
                  <c:v>32.460831336084155</c:v>
                </c:pt>
                <c:pt idx="21">
                  <c:v>21.591986504955997</c:v>
                </c:pt>
                <c:pt idx="22">
                  <c:v>17.554424763098794</c:v>
                </c:pt>
                <c:pt idx="23">
                  <c:v>4.5375384644976151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'22 AOU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'!$D$9:$D$32</c:f>
              <c:numCache>
                <c:formatCode>0.00</c:formatCode>
                <c:ptCount val="24"/>
                <c:pt idx="0">
                  <c:v>62.691425407226049</c:v>
                </c:pt>
                <c:pt idx="1">
                  <c:v>67.860102113774133</c:v>
                </c:pt>
                <c:pt idx="2">
                  <c:v>56.018712819235063</c:v>
                </c:pt>
                <c:pt idx="3">
                  <c:v>60.478977995549563</c:v>
                </c:pt>
                <c:pt idx="4">
                  <c:v>56.837487732391075</c:v>
                </c:pt>
                <c:pt idx="5">
                  <c:v>52.794565520335333</c:v>
                </c:pt>
                <c:pt idx="6">
                  <c:v>72.920058463634561</c:v>
                </c:pt>
                <c:pt idx="7">
                  <c:v>83.665055697426055</c:v>
                </c:pt>
                <c:pt idx="8">
                  <c:v>82.98695870970819</c:v>
                </c:pt>
                <c:pt idx="9">
                  <c:v>64.418325648649741</c:v>
                </c:pt>
                <c:pt idx="10">
                  <c:v>70.046670444617064</c:v>
                </c:pt>
                <c:pt idx="11">
                  <c:v>70.332049504497817</c:v>
                </c:pt>
                <c:pt idx="12">
                  <c:v>68.483556739368069</c:v>
                </c:pt>
                <c:pt idx="13">
                  <c:v>68.227687946900076</c:v>
                </c:pt>
                <c:pt idx="14">
                  <c:v>82.019243772165424</c:v>
                </c:pt>
                <c:pt idx="15">
                  <c:v>92.556907598450636</c:v>
                </c:pt>
                <c:pt idx="16">
                  <c:v>109.87418036948304</c:v>
                </c:pt>
                <c:pt idx="17">
                  <c:v>100.11526571510714</c:v>
                </c:pt>
                <c:pt idx="18">
                  <c:v>92.902511675370931</c:v>
                </c:pt>
                <c:pt idx="19">
                  <c:v>96.576230464126184</c:v>
                </c:pt>
                <c:pt idx="20">
                  <c:v>86.083281871931007</c:v>
                </c:pt>
                <c:pt idx="21">
                  <c:v>104.01140909760473</c:v>
                </c:pt>
                <c:pt idx="22">
                  <c:v>83.444077982876522</c:v>
                </c:pt>
                <c:pt idx="23">
                  <c:v>91.027469286448692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'22 AOU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'!$E$9:$E$32</c:f>
              <c:numCache>
                <c:formatCode>0.00</c:formatCode>
                <c:ptCount val="24"/>
                <c:pt idx="0">
                  <c:v>-25.095155916555289</c:v>
                </c:pt>
                <c:pt idx="1">
                  <c:v>-24.931086106545518</c:v>
                </c:pt>
                <c:pt idx="2">
                  <c:v>-25.376681793517825</c:v>
                </c:pt>
                <c:pt idx="3">
                  <c:v>-25.212571534037309</c:v>
                </c:pt>
                <c:pt idx="4">
                  <c:v>-25.364408242272951</c:v>
                </c:pt>
                <c:pt idx="5">
                  <c:v>-25.992236290433233</c:v>
                </c:pt>
                <c:pt idx="6">
                  <c:v>-25.102218719238373</c:v>
                </c:pt>
                <c:pt idx="7">
                  <c:v>-23.768016499887487</c:v>
                </c:pt>
                <c:pt idx="8">
                  <c:v>-23.697643058774645</c:v>
                </c:pt>
                <c:pt idx="9">
                  <c:v>-23.666163940019356</c:v>
                </c:pt>
                <c:pt idx="10">
                  <c:v>-23.363067635678277</c:v>
                </c:pt>
                <c:pt idx="11">
                  <c:v>-23.939167011597522</c:v>
                </c:pt>
                <c:pt idx="12">
                  <c:v>-24.421960635793617</c:v>
                </c:pt>
                <c:pt idx="13">
                  <c:v>-24.041297064167356</c:v>
                </c:pt>
                <c:pt idx="14">
                  <c:v>-21.805339663597483</c:v>
                </c:pt>
                <c:pt idx="15">
                  <c:v>-23.178825872658855</c:v>
                </c:pt>
                <c:pt idx="16">
                  <c:v>-23.307859480686279</c:v>
                </c:pt>
                <c:pt idx="17">
                  <c:v>-23.676797692805312</c:v>
                </c:pt>
                <c:pt idx="18">
                  <c:v>-23.140622171730922</c:v>
                </c:pt>
                <c:pt idx="19">
                  <c:v>-23.292195405852773</c:v>
                </c:pt>
                <c:pt idx="20">
                  <c:v>-21.034113208015128</c:v>
                </c:pt>
                <c:pt idx="21">
                  <c:v>-21.593395602560737</c:v>
                </c:pt>
                <c:pt idx="22">
                  <c:v>-22.008502745975314</c:v>
                </c:pt>
                <c:pt idx="23">
                  <c:v>-22.305007750946309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'22 AOU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'!$Q$9:$Q$32</c:f>
              <c:numCache>
                <c:formatCode>0.00</c:formatCode>
                <c:ptCount val="24"/>
                <c:pt idx="0">
                  <c:v>31.09</c:v>
                </c:pt>
                <c:pt idx="1">
                  <c:v>30.998999999999999</c:v>
                </c:pt>
                <c:pt idx="2">
                  <c:v>31.14</c:v>
                </c:pt>
                <c:pt idx="3">
                  <c:v>31.04</c:v>
                </c:pt>
                <c:pt idx="4">
                  <c:v>31.17</c:v>
                </c:pt>
                <c:pt idx="5">
                  <c:v>31.72</c:v>
                </c:pt>
                <c:pt idx="6">
                  <c:v>31.58</c:v>
                </c:pt>
                <c:pt idx="7">
                  <c:v>31.42</c:v>
                </c:pt>
                <c:pt idx="8">
                  <c:v>31.68</c:v>
                </c:pt>
                <c:pt idx="9">
                  <c:v>31.66</c:v>
                </c:pt>
                <c:pt idx="10">
                  <c:v>31.15</c:v>
                </c:pt>
                <c:pt idx="11">
                  <c:v>31.48</c:v>
                </c:pt>
                <c:pt idx="12">
                  <c:v>31.89</c:v>
                </c:pt>
                <c:pt idx="13">
                  <c:v>31.7</c:v>
                </c:pt>
                <c:pt idx="14">
                  <c:v>30.01</c:v>
                </c:pt>
                <c:pt idx="15">
                  <c:v>31.47</c:v>
                </c:pt>
                <c:pt idx="16">
                  <c:v>31.51</c:v>
                </c:pt>
                <c:pt idx="17">
                  <c:v>31.59</c:v>
                </c:pt>
                <c:pt idx="18">
                  <c:v>31.38</c:v>
                </c:pt>
                <c:pt idx="19">
                  <c:v>31.72</c:v>
                </c:pt>
                <c:pt idx="20">
                  <c:v>29.43</c:v>
                </c:pt>
                <c:pt idx="21">
                  <c:v>29.48</c:v>
                </c:pt>
                <c:pt idx="22">
                  <c:v>29.28</c:v>
                </c:pt>
                <c:pt idx="23">
                  <c:v>29.42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'22 AOU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'!$AE$9:$AE$32</c:f>
              <c:numCache>
                <c:formatCode>0.00</c:formatCode>
                <c:ptCount val="24"/>
                <c:pt idx="0">
                  <c:v>75.72</c:v>
                </c:pt>
                <c:pt idx="1">
                  <c:v>76.680000000000007</c:v>
                </c:pt>
                <c:pt idx="2">
                  <c:v>75.510000000000005</c:v>
                </c:pt>
                <c:pt idx="3">
                  <c:v>76.17</c:v>
                </c:pt>
                <c:pt idx="4">
                  <c:v>76.19</c:v>
                </c:pt>
                <c:pt idx="5">
                  <c:v>76.02</c:v>
                </c:pt>
                <c:pt idx="6">
                  <c:v>75.88</c:v>
                </c:pt>
                <c:pt idx="7">
                  <c:v>80.569999999999993</c:v>
                </c:pt>
                <c:pt idx="8">
                  <c:v>95.44</c:v>
                </c:pt>
                <c:pt idx="9">
                  <c:v>95.23</c:v>
                </c:pt>
                <c:pt idx="10">
                  <c:v>95.45</c:v>
                </c:pt>
                <c:pt idx="11">
                  <c:v>91.78</c:v>
                </c:pt>
                <c:pt idx="12">
                  <c:v>92.66</c:v>
                </c:pt>
                <c:pt idx="13">
                  <c:v>90.36</c:v>
                </c:pt>
                <c:pt idx="14">
                  <c:v>90.4</c:v>
                </c:pt>
                <c:pt idx="15">
                  <c:v>91.51</c:v>
                </c:pt>
                <c:pt idx="16">
                  <c:v>90.89</c:v>
                </c:pt>
                <c:pt idx="17">
                  <c:v>91.41</c:v>
                </c:pt>
                <c:pt idx="18">
                  <c:v>91.93</c:v>
                </c:pt>
                <c:pt idx="19">
                  <c:v>94.12</c:v>
                </c:pt>
                <c:pt idx="20">
                  <c:v>94.41</c:v>
                </c:pt>
                <c:pt idx="21">
                  <c:v>92.31</c:v>
                </c:pt>
                <c:pt idx="22">
                  <c:v>93.78</c:v>
                </c:pt>
                <c:pt idx="23">
                  <c:v>93.78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'22 AOU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'!$AK$9:$AK$32</c:f>
              <c:numCache>
                <c:formatCode>0.00</c:formatCode>
                <c:ptCount val="24"/>
                <c:pt idx="0">
                  <c:v>72.403730509329236</c:v>
                </c:pt>
                <c:pt idx="1">
                  <c:v>69.930983992771388</c:v>
                </c:pt>
                <c:pt idx="2">
                  <c:v>71.087968974282745</c:v>
                </c:pt>
                <c:pt idx="3">
                  <c:v>68.703593538487752</c:v>
                </c:pt>
                <c:pt idx="4">
                  <c:v>71.806920509881863</c:v>
                </c:pt>
                <c:pt idx="5">
                  <c:v>72.677670770097905</c:v>
                </c:pt>
                <c:pt idx="6">
                  <c:v>80.332160255603782</c:v>
                </c:pt>
                <c:pt idx="7">
                  <c:v>110.3929608024614</c:v>
                </c:pt>
                <c:pt idx="8">
                  <c:v>112.37068434906644</c:v>
                </c:pt>
                <c:pt idx="9">
                  <c:v>117.08783829136962</c:v>
                </c:pt>
                <c:pt idx="10">
                  <c:v>114.33639719106121</c:v>
                </c:pt>
                <c:pt idx="11">
                  <c:v>105.2371175070997</c:v>
                </c:pt>
                <c:pt idx="12">
                  <c:v>104.80840389642555</c:v>
                </c:pt>
                <c:pt idx="13">
                  <c:v>111.36360911726726</c:v>
                </c:pt>
                <c:pt idx="14">
                  <c:v>119.94609589143207</c:v>
                </c:pt>
                <c:pt idx="15">
                  <c:v>124.11191827420821</c:v>
                </c:pt>
                <c:pt idx="16">
                  <c:v>118.70367911120324</c:v>
                </c:pt>
                <c:pt idx="17">
                  <c:v>117.56153197769818</c:v>
                </c:pt>
                <c:pt idx="18">
                  <c:v>125.18811049635997</c:v>
                </c:pt>
                <c:pt idx="19">
                  <c:v>127.05596494172661</c:v>
                </c:pt>
                <c:pt idx="20">
                  <c:v>126.87083133608415</c:v>
                </c:pt>
                <c:pt idx="21">
                  <c:v>113.901986504956</c:v>
                </c:pt>
                <c:pt idx="22">
                  <c:v>111.3344247630988</c:v>
                </c:pt>
                <c:pt idx="23">
                  <c:v>98.317538464497616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'22 AOU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'!$AM$9:$AM$32</c:f>
              <c:numCache>
                <c:formatCode>0.00</c:formatCode>
                <c:ptCount val="24"/>
                <c:pt idx="0">
                  <c:v>121.69142540722605</c:v>
                </c:pt>
                <c:pt idx="1">
                  <c:v>126.70110211377414</c:v>
                </c:pt>
                <c:pt idx="2">
                  <c:v>114.96871281923507</c:v>
                </c:pt>
                <c:pt idx="3">
                  <c:v>119.57897799554956</c:v>
                </c:pt>
                <c:pt idx="4">
                  <c:v>115.71748773239108</c:v>
                </c:pt>
                <c:pt idx="5">
                  <c:v>112.14456552033533</c:v>
                </c:pt>
                <c:pt idx="6">
                  <c:v>130.53005846363456</c:v>
                </c:pt>
                <c:pt idx="7">
                  <c:v>141.23505569742605</c:v>
                </c:pt>
                <c:pt idx="8">
                  <c:v>150.72695870970819</c:v>
                </c:pt>
                <c:pt idx="9">
                  <c:v>146.40832564864974</c:v>
                </c:pt>
                <c:pt idx="10">
                  <c:v>141.97667044461707</c:v>
                </c:pt>
                <c:pt idx="11">
                  <c:v>142.53204950449782</c:v>
                </c:pt>
                <c:pt idx="12">
                  <c:v>140.43355673936807</c:v>
                </c:pt>
                <c:pt idx="13">
                  <c:v>140.49768794690007</c:v>
                </c:pt>
                <c:pt idx="14">
                  <c:v>150.86924377216542</c:v>
                </c:pt>
                <c:pt idx="15">
                  <c:v>149.70690759845064</c:v>
                </c:pt>
                <c:pt idx="16">
                  <c:v>152.02418036948305</c:v>
                </c:pt>
                <c:pt idx="17">
                  <c:v>143.13526571510715</c:v>
                </c:pt>
                <c:pt idx="18">
                  <c:v>146.83251167537094</c:v>
                </c:pt>
                <c:pt idx="19">
                  <c:v>151.50623046412619</c:v>
                </c:pt>
                <c:pt idx="20">
                  <c:v>150.58328187193101</c:v>
                </c:pt>
                <c:pt idx="21">
                  <c:v>145.87140909760473</c:v>
                </c:pt>
                <c:pt idx="22">
                  <c:v>127.08407798287652</c:v>
                </c:pt>
                <c:pt idx="23">
                  <c:v>134.66746928644869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'22 AOU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'!$F$9:$F$32</c:f>
              <c:numCache>
                <c:formatCode>General</c:formatCode>
                <c:ptCount val="24"/>
                <c:pt idx="0">
                  <c:v>198.02</c:v>
                </c:pt>
                <c:pt idx="1">
                  <c:v>187.45</c:v>
                </c:pt>
                <c:pt idx="2">
                  <c:v>184.35</c:v>
                </c:pt>
                <c:pt idx="3">
                  <c:v>179.97</c:v>
                </c:pt>
                <c:pt idx="4">
                  <c:v>180.37</c:v>
                </c:pt>
                <c:pt idx="5">
                  <c:v>168.81</c:v>
                </c:pt>
                <c:pt idx="6">
                  <c:v>168.69</c:v>
                </c:pt>
                <c:pt idx="7">
                  <c:v>154.37</c:v>
                </c:pt>
                <c:pt idx="8">
                  <c:v>146.69999999999999</c:v>
                </c:pt>
                <c:pt idx="9">
                  <c:v>144.18</c:v>
                </c:pt>
                <c:pt idx="10">
                  <c:v>124.51</c:v>
                </c:pt>
                <c:pt idx="11">
                  <c:v>125.41</c:v>
                </c:pt>
                <c:pt idx="12">
                  <c:v>123.15</c:v>
                </c:pt>
                <c:pt idx="13">
                  <c:v>133.77000000000001</c:v>
                </c:pt>
                <c:pt idx="14">
                  <c:v>137.72999999999999</c:v>
                </c:pt>
                <c:pt idx="15">
                  <c:v>141.79</c:v>
                </c:pt>
                <c:pt idx="16">
                  <c:v>163.55000000000001</c:v>
                </c:pt>
                <c:pt idx="17">
                  <c:v>184.55</c:v>
                </c:pt>
                <c:pt idx="18">
                  <c:v>221.01</c:v>
                </c:pt>
                <c:pt idx="19">
                  <c:v>222.03</c:v>
                </c:pt>
                <c:pt idx="20">
                  <c:v>217.95</c:v>
                </c:pt>
                <c:pt idx="21">
                  <c:v>209.65</c:v>
                </c:pt>
                <c:pt idx="22">
                  <c:v>181.06</c:v>
                </c:pt>
                <c:pt idx="23">
                  <c:v>175.26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'22 AOU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'!$G$9:$G$32</c:f>
              <c:numCache>
                <c:formatCode>0.00</c:formatCode>
                <c:ptCount val="24"/>
                <c:pt idx="0">
                  <c:v>112.26707119123576</c:v>
                </c:pt>
                <c:pt idx="1">
                  <c:v>103.3230876181066</c:v>
                </c:pt>
                <c:pt idx="2">
                  <c:v>104.86896092049359</c:v>
                </c:pt>
                <c:pt idx="3">
                  <c:v>102.55998752334513</c:v>
                </c:pt>
                <c:pt idx="4">
                  <c:v>102.8389207767333</c:v>
                </c:pt>
                <c:pt idx="5">
                  <c:v>91.186580125466989</c:v>
                </c:pt>
                <c:pt idx="6">
                  <c:v>96.040623178791535</c:v>
                </c:pt>
                <c:pt idx="7">
                  <c:v>82.537787378100077</c:v>
                </c:pt>
                <c:pt idx="8">
                  <c:v>80.074121640872534</c:v>
                </c:pt>
                <c:pt idx="9">
                  <c:v>82.12387621945426</c:v>
                </c:pt>
                <c:pt idx="10">
                  <c:v>78.292164353303718</c:v>
                </c:pt>
                <c:pt idx="11">
                  <c:v>78.381208521154051</c:v>
                </c:pt>
                <c:pt idx="12">
                  <c:v>75.880634345961738</c:v>
                </c:pt>
                <c:pt idx="13">
                  <c:v>83.049362155231705</c:v>
                </c:pt>
                <c:pt idx="14">
                  <c:v>83.863789152597988</c:v>
                </c:pt>
                <c:pt idx="15">
                  <c:v>87.072719868593339</c:v>
                </c:pt>
                <c:pt idx="16">
                  <c:v>88.333309830947584</c:v>
                </c:pt>
                <c:pt idx="17">
                  <c:v>94.938735931105711</c:v>
                </c:pt>
                <c:pt idx="18">
                  <c:v>113.80533885742707</c:v>
                </c:pt>
                <c:pt idx="19">
                  <c:v>115.24765089909698</c:v>
                </c:pt>
                <c:pt idx="20">
                  <c:v>113.16008535700141</c:v>
                </c:pt>
                <c:pt idx="21">
                  <c:v>106.75482679438751</c:v>
                </c:pt>
                <c:pt idx="22">
                  <c:v>89.835400222119247</c:v>
                </c:pt>
                <c:pt idx="23">
                  <c:v>83.105061121616004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'22 AOU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'!$H$9:$H$32</c:f>
              <c:numCache>
                <c:formatCode>0.00</c:formatCode>
                <c:ptCount val="24"/>
                <c:pt idx="0">
                  <c:v>78.067906867741158</c:v>
                </c:pt>
                <c:pt idx="1">
                  <c:v>76.843542837838356</c:v>
                </c:pt>
                <c:pt idx="2">
                  <c:v>72.31546714011489</c:v>
                </c:pt>
                <c:pt idx="3">
                  <c:v>70.410877012091319</c:v>
                </c:pt>
                <c:pt idx="4">
                  <c:v>70.516744087746943</c:v>
                </c:pt>
                <c:pt idx="5">
                  <c:v>71.027835104818379</c:v>
                </c:pt>
                <c:pt idx="6">
                  <c:v>66.00439325281198</c:v>
                </c:pt>
                <c:pt idx="7">
                  <c:v>65.474121808989423</c:v>
                </c:pt>
                <c:pt idx="8">
                  <c:v>60.269307506047049</c:v>
                </c:pt>
                <c:pt idx="9">
                  <c:v>55.098407411862212</c:v>
                </c:pt>
                <c:pt idx="10">
                  <c:v>39.761707383731519</c:v>
                </c:pt>
                <c:pt idx="11">
                  <c:v>40.555943642841868</c:v>
                </c:pt>
                <c:pt idx="12">
                  <c:v>40.834896834578473</c:v>
                </c:pt>
                <c:pt idx="13">
                  <c:v>43.639044147904542</c:v>
                </c:pt>
                <c:pt idx="14">
                  <c:v>46.56574164448196</c:v>
                </c:pt>
                <c:pt idx="15">
                  <c:v>47.979198777938379</c:v>
                </c:pt>
                <c:pt idx="16">
                  <c:v>68.106977065398041</c:v>
                </c:pt>
                <c:pt idx="17">
                  <c:v>82.369693684011509</c:v>
                </c:pt>
                <c:pt idx="18">
                  <c:v>98.646033225349854</c:v>
                </c:pt>
                <c:pt idx="19">
                  <c:v>98.184961738541716</c:v>
                </c:pt>
                <c:pt idx="20">
                  <c:v>96.347565030005555</c:v>
                </c:pt>
                <c:pt idx="21">
                  <c:v>94.768218743550023</c:v>
                </c:pt>
                <c:pt idx="22">
                  <c:v>84.184045206541384</c:v>
                </c:pt>
                <c:pt idx="23">
                  <c:v>85.334779426255167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'22 AOU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'!$I$9:$I$32</c:f>
              <c:numCache>
                <c:formatCode>0.00</c:formatCode>
                <c:ptCount val="24"/>
                <c:pt idx="0">
                  <c:v>7.6850219410231082</c:v>
                </c:pt>
                <c:pt idx="1">
                  <c:v>7.2833695440550335</c:v>
                </c:pt>
                <c:pt idx="2">
                  <c:v>7.1655719393915254</c:v>
                </c:pt>
                <c:pt idx="3">
                  <c:v>6.9991354645635502</c:v>
                </c:pt>
                <c:pt idx="4">
                  <c:v>7.0143351355197572</c:v>
                </c:pt>
                <c:pt idx="5">
                  <c:v>6.595584769714633</c:v>
                </c:pt>
                <c:pt idx="6">
                  <c:v>6.6449835683964684</c:v>
                </c:pt>
                <c:pt idx="7">
                  <c:v>6.3580908129105174</c:v>
                </c:pt>
                <c:pt idx="8">
                  <c:v>6.3565708530803979</c:v>
                </c:pt>
                <c:pt idx="9">
                  <c:v>6.9577163686835197</c:v>
                </c:pt>
                <c:pt idx="10">
                  <c:v>6.4561282629647669</c:v>
                </c:pt>
                <c:pt idx="11">
                  <c:v>6.4728478360040631</c:v>
                </c:pt>
                <c:pt idx="12">
                  <c:v>6.4344688194597941</c:v>
                </c:pt>
                <c:pt idx="13">
                  <c:v>7.0815936968637905</c:v>
                </c:pt>
                <c:pt idx="14">
                  <c:v>7.3004692029200262</c:v>
                </c:pt>
                <c:pt idx="15">
                  <c:v>6.7380813534682593</c:v>
                </c:pt>
                <c:pt idx="16">
                  <c:v>7.109713103654399</c:v>
                </c:pt>
                <c:pt idx="17">
                  <c:v>7.241570384882805</c:v>
                </c:pt>
                <c:pt idx="18">
                  <c:v>8.5586279172230757</c:v>
                </c:pt>
                <c:pt idx="19">
                  <c:v>8.5973873623613013</c:v>
                </c:pt>
                <c:pt idx="20">
                  <c:v>8.4423496129930395</c:v>
                </c:pt>
                <c:pt idx="21">
                  <c:v>8.1269544620624554</c:v>
                </c:pt>
                <c:pt idx="22">
                  <c:v>7.040554571339384</c:v>
                </c:pt>
                <c:pt idx="23">
                  <c:v>6.8201594521288191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'22 AOU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0.2</c:v>
                </c:pt>
                <c:pt idx="7">
                  <c:v>3.8</c:v>
                </c:pt>
                <c:pt idx="8">
                  <c:v>6.6</c:v>
                </c:pt>
                <c:pt idx="9">
                  <c:v>9.6999999999999993</c:v>
                </c:pt>
                <c:pt idx="10">
                  <c:v>6</c:v>
                </c:pt>
                <c:pt idx="11">
                  <c:v>8.9</c:v>
                </c:pt>
                <c:pt idx="12">
                  <c:v>15.1</c:v>
                </c:pt>
                <c:pt idx="13">
                  <c:v>15.6</c:v>
                </c:pt>
                <c:pt idx="14">
                  <c:v>14.5</c:v>
                </c:pt>
                <c:pt idx="15">
                  <c:v>5.2</c:v>
                </c:pt>
                <c:pt idx="16">
                  <c:v>3.8</c:v>
                </c:pt>
                <c:pt idx="17">
                  <c:v>1.8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'22 AOU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'22 AOU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'22 AOU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'22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'22 AOU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'22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'22 AOU 23 '!$AJ$9:$AJ$32</c:f>
              <c:numCache>
                <c:formatCode>0.00</c:formatCode>
                <c:ptCount val="24"/>
                <c:pt idx="0">
                  <c:v>112.26707119123576</c:v>
                </c:pt>
                <c:pt idx="1">
                  <c:v>103.3230876181066</c:v>
                </c:pt>
                <c:pt idx="2">
                  <c:v>104.86896092049359</c:v>
                </c:pt>
                <c:pt idx="3">
                  <c:v>102.55998752334513</c:v>
                </c:pt>
                <c:pt idx="4">
                  <c:v>102.8389207767333</c:v>
                </c:pt>
                <c:pt idx="5">
                  <c:v>91.386580125466992</c:v>
                </c:pt>
                <c:pt idx="6">
                  <c:v>96.240623178791537</c:v>
                </c:pt>
                <c:pt idx="7">
                  <c:v>86.337787378100074</c:v>
                </c:pt>
                <c:pt idx="8">
                  <c:v>86.674121640872528</c:v>
                </c:pt>
                <c:pt idx="9">
                  <c:v>91.823876219454263</c:v>
                </c:pt>
                <c:pt idx="10">
                  <c:v>84.292164353303718</c:v>
                </c:pt>
                <c:pt idx="11">
                  <c:v>87.281208521154056</c:v>
                </c:pt>
                <c:pt idx="12">
                  <c:v>90.980634345961732</c:v>
                </c:pt>
                <c:pt idx="13">
                  <c:v>98.649362155231699</c:v>
                </c:pt>
                <c:pt idx="14">
                  <c:v>98.363789152597988</c:v>
                </c:pt>
                <c:pt idx="15">
                  <c:v>92.272719868593342</c:v>
                </c:pt>
                <c:pt idx="16">
                  <c:v>92.133309830947582</c:v>
                </c:pt>
                <c:pt idx="17">
                  <c:v>96.738735931105708</c:v>
                </c:pt>
                <c:pt idx="18">
                  <c:v>113.80533885742707</c:v>
                </c:pt>
                <c:pt idx="19">
                  <c:v>115.24765089909698</c:v>
                </c:pt>
                <c:pt idx="20">
                  <c:v>113.16008535700141</c:v>
                </c:pt>
                <c:pt idx="21">
                  <c:v>106.75482679438751</c:v>
                </c:pt>
                <c:pt idx="22">
                  <c:v>89.835400222119247</c:v>
                </c:pt>
                <c:pt idx="23">
                  <c:v>83.105061121616004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'22 AOU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'22 AOU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'22 AOU 23 '!$AL$9:$AL$32</c:f>
              <c:numCache>
                <c:formatCode>0.00</c:formatCode>
                <c:ptCount val="24"/>
                <c:pt idx="0">
                  <c:v>78.067906867741158</c:v>
                </c:pt>
                <c:pt idx="1">
                  <c:v>76.843542837838356</c:v>
                </c:pt>
                <c:pt idx="2">
                  <c:v>72.31546714011489</c:v>
                </c:pt>
                <c:pt idx="3">
                  <c:v>70.410877012091319</c:v>
                </c:pt>
                <c:pt idx="4">
                  <c:v>70.516744087746943</c:v>
                </c:pt>
                <c:pt idx="5">
                  <c:v>71.367835104818383</c:v>
                </c:pt>
                <c:pt idx="6">
                  <c:v>67.764393252811985</c:v>
                </c:pt>
                <c:pt idx="7">
                  <c:v>70.40412180898943</c:v>
                </c:pt>
                <c:pt idx="8">
                  <c:v>70.029307506047047</c:v>
                </c:pt>
                <c:pt idx="9">
                  <c:v>80.098407411862212</c:v>
                </c:pt>
                <c:pt idx="10">
                  <c:v>74.931707383731521</c:v>
                </c:pt>
                <c:pt idx="11">
                  <c:v>72.36594364284187</c:v>
                </c:pt>
                <c:pt idx="12">
                  <c:v>67.694896834578472</c:v>
                </c:pt>
                <c:pt idx="13">
                  <c:v>76.409044147904538</c:v>
                </c:pt>
                <c:pt idx="14">
                  <c:v>82.235741644481962</c:v>
                </c:pt>
                <c:pt idx="15">
                  <c:v>74.089198777938378</c:v>
                </c:pt>
                <c:pt idx="16">
                  <c:v>83.636977065398042</c:v>
                </c:pt>
                <c:pt idx="17">
                  <c:v>82.369693684011509</c:v>
                </c:pt>
                <c:pt idx="18">
                  <c:v>98.646033225349854</c:v>
                </c:pt>
                <c:pt idx="19">
                  <c:v>98.184961738541716</c:v>
                </c:pt>
                <c:pt idx="20">
                  <c:v>96.347565030005555</c:v>
                </c:pt>
                <c:pt idx="21">
                  <c:v>94.768218743550023</c:v>
                </c:pt>
                <c:pt idx="22">
                  <c:v>84.184045206541384</c:v>
                </c:pt>
                <c:pt idx="23">
                  <c:v>85.334779426255167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G47" sqref="G4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9" t="s">
        <v>100</v>
      </c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</row>
    <row r="2" spans="1:54" ht="20.25" x14ac:dyDescent="0.25">
      <c r="A2" s="180">
        <v>45160</v>
      </c>
      <c r="B2" s="180"/>
      <c r="C2" s="180"/>
      <c r="D2" s="180"/>
      <c r="E2" s="180"/>
      <c r="F2" s="180"/>
      <c r="G2" s="180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1" t="s">
        <v>0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207" t="s">
        <v>88</v>
      </c>
      <c r="AG4" s="208"/>
      <c r="AH4" s="208"/>
      <c r="AI4" s="208"/>
      <c r="AJ4" s="186" t="s">
        <v>101</v>
      </c>
      <c r="AK4" s="187"/>
      <c r="AL4" s="186" t="s">
        <v>102</v>
      </c>
      <c r="AM4" s="187"/>
      <c r="AN4" s="174" t="s">
        <v>68</v>
      </c>
      <c r="AO4" s="175"/>
      <c r="AP4" s="175"/>
      <c r="AQ4" s="175"/>
      <c r="AR4" s="175"/>
      <c r="AS4" s="176"/>
    </row>
    <row r="5" spans="1:54" ht="15.75" customHeight="1" thickBot="1" x14ac:dyDescent="0.3">
      <c r="B5" s="183"/>
      <c r="C5" s="184"/>
      <c r="D5" s="184"/>
      <c r="E5" s="184"/>
      <c r="F5" s="184"/>
      <c r="G5" s="184"/>
      <c r="H5" s="184"/>
      <c r="I5" s="184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209"/>
      <c r="AG5" s="210"/>
      <c r="AH5" s="210"/>
      <c r="AI5" s="210"/>
      <c r="AJ5" s="188"/>
      <c r="AK5" s="189"/>
      <c r="AL5" s="188"/>
      <c r="AM5" s="189"/>
      <c r="AN5" s="177"/>
      <c r="AO5" s="156"/>
      <c r="AP5" s="156"/>
      <c r="AQ5" s="156"/>
      <c r="AR5" s="156"/>
      <c r="AS5" s="178"/>
    </row>
    <row r="6" spans="1:54" ht="18.75" customHeight="1" thickBot="1" x14ac:dyDescent="0.3">
      <c r="B6" s="198" t="s">
        <v>1</v>
      </c>
      <c r="C6" s="199"/>
      <c r="D6" s="199"/>
      <c r="E6" s="199"/>
      <c r="F6" s="199"/>
      <c r="G6" s="199"/>
      <c r="H6" s="199"/>
      <c r="I6" s="200"/>
      <c r="J6" s="198" t="s">
        <v>73</v>
      </c>
      <c r="K6" s="201"/>
      <c r="L6" s="199"/>
      <c r="M6" s="199"/>
      <c r="N6" s="199"/>
      <c r="O6" s="199"/>
      <c r="P6" s="200"/>
      <c r="Q6" s="202"/>
      <c r="R6" s="192" t="s">
        <v>89</v>
      </c>
      <c r="S6" s="193"/>
      <c r="T6" s="193"/>
      <c r="U6" s="193"/>
      <c r="V6" s="193"/>
      <c r="W6" s="193"/>
      <c r="X6" s="193"/>
      <c r="Y6" s="193"/>
      <c r="Z6" s="192" t="s">
        <v>90</v>
      </c>
      <c r="AA6" s="193"/>
      <c r="AB6" s="193"/>
      <c r="AC6" s="193"/>
      <c r="AD6" s="193"/>
      <c r="AE6" s="193"/>
      <c r="AF6" s="194" t="s">
        <v>14</v>
      </c>
      <c r="AG6" s="195"/>
      <c r="AH6" s="203" t="s">
        <v>11</v>
      </c>
      <c r="AI6" s="204"/>
      <c r="AJ6" s="188"/>
      <c r="AK6" s="189"/>
      <c r="AL6" s="188"/>
      <c r="AM6" s="189"/>
      <c r="AN6" s="177"/>
      <c r="AO6" s="156"/>
      <c r="AP6" s="156"/>
      <c r="AQ6" s="156"/>
      <c r="AR6" s="156"/>
      <c r="AS6" s="178"/>
    </row>
    <row r="7" spans="1:54" ht="36.75" customHeight="1" thickBot="1" x14ac:dyDescent="0.3">
      <c r="B7" s="145" t="s">
        <v>12</v>
      </c>
      <c r="C7" s="146"/>
      <c r="D7" s="146"/>
      <c r="E7" s="147"/>
      <c r="F7" s="146" t="s">
        <v>13</v>
      </c>
      <c r="G7" s="146"/>
      <c r="H7" s="146"/>
      <c r="I7" s="148"/>
      <c r="J7" s="143" t="s">
        <v>7</v>
      </c>
      <c r="K7" s="144"/>
      <c r="L7" s="158" t="s">
        <v>8</v>
      </c>
      <c r="M7" s="144"/>
      <c r="N7" s="158" t="s">
        <v>9</v>
      </c>
      <c r="O7" s="144"/>
      <c r="P7" s="158" t="s">
        <v>10</v>
      </c>
      <c r="Q7" s="159"/>
      <c r="R7" s="143" t="s">
        <v>4</v>
      </c>
      <c r="S7" s="157"/>
      <c r="T7" s="157"/>
      <c r="U7" s="157"/>
      <c r="V7" s="157"/>
      <c r="W7" s="157"/>
      <c r="X7" s="158" t="s">
        <v>87</v>
      </c>
      <c r="Y7" s="159"/>
      <c r="Z7" s="143" t="s">
        <v>3</v>
      </c>
      <c r="AA7" s="157"/>
      <c r="AB7" s="157"/>
      <c r="AC7" s="144"/>
      <c r="AD7" s="149" t="s">
        <v>87</v>
      </c>
      <c r="AE7" s="149"/>
      <c r="AF7" s="196"/>
      <c r="AG7" s="197"/>
      <c r="AH7" s="205"/>
      <c r="AI7" s="206"/>
      <c r="AJ7" s="190"/>
      <c r="AK7" s="191"/>
      <c r="AL7" s="190"/>
      <c r="AM7" s="191"/>
      <c r="AN7" s="177"/>
      <c r="AO7" s="156"/>
      <c r="AP7" s="156"/>
      <c r="AQ7" s="156"/>
      <c r="AR7" s="156"/>
      <c r="AS7" s="178"/>
    </row>
    <row r="8" spans="1:54" ht="33.75" thickTop="1" x14ac:dyDescent="0.25">
      <c r="A8" s="24" t="s">
        <v>5</v>
      </c>
      <c r="B8" s="72" t="s">
        <v>6</v>
      </c>
      <c r="C8" s="15" t="s">
        <v>36</v>
      </c>
      <c r="D8" s="15" t="s">
        <v>37</v>
      </c>
      <c r="E8" s="16" t="s">
        <v>35</v>
      </c>
      <c r="F8" s="74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5" t="s">
        <v>76</v>
      </c>
      <c r="S8" s="86" t="s">
        <v>77</v>
      </c>
      <c r="T8" s="86" t="s">
        <v>80</v>
      </c>
      <c r="U8" s="86" t="s">
        <v>81</v>
      </c>
      <c r="V8" s="86" t="s">
        <v>82</v>
      </c>
      <c r="W8" s="86" t="s">
        <v>83</v>
      </c>
      <c r="X8" s="13" t="s">
        <v>40</v>
      </c>
      <c r="Y8" s="14" t="s">
        <v>86</v>
      </c>
      <c r="Z8" s="85" t="s">
        <v>78</v>
      </c>
      <c r="AA8" s="86" t="s">
        <v>79</v>
      </c>
      <c r="AB8" s="86" t="s">
        <v>84</v>
      </c>
      <c r="AC8" s="87" t="s">
        <v>85</v>
      </c>
      <c r="AD8" s="87" t="s">
        <v>42</v>
      </c>
      <c r="AE8" s="88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3">
        <v>34.28</v>
      </c>
      <c r="C9" s="50">
        <f t="shared" ref="C9:C32" si="0">AK9-AE9</f>
        <v>-3.3162694906707628</v>
      </c>
      <c r="D9" s="51">
        <f t="shared" ref="D9:D32" si="1">AM9-Y9</f>
        <v>62.691425407226049</v>
      </c>
      <c r="E9" s="58">
        <f t="shared" ref="E9:E32" si="2">(AG9+AI9)-Q9</f>
        <v>-25.095155916555289</v>
      </c>
      <c r="F9" s="75">
        <v>198.02</v>
      </c>
      <c r="G9" s="51">
        <f t="shared" ref="G9:G32" si="3">AJ9-AD9</f>
        <v>112.26707119123576</v>
      </c>
      <c r="H9" s="51">
        <f t="shared" ref="H9:H32" si="4">AL9-X9</f>
        <v>78.067906867741158</v>
      </c>
      <c r="I9" s="52">
        <f t="shared" ref="I9:I32" si="5">(AH9+AF9)-P9</f>
        <v>7.6850219410231082</v>
      </c>
      <c r="J9" s="57">
        <v>0</v>
      </c>
      <c r="K9" s="83">
        <v>31.09</v>
      </c>
      <c r="L9" s="66">
        <v>0</v>
      </c>
      <c r="M9" s="66">
        <v>0</v>
      </c>
      <c r="N9" s="66">
        <v>0</v>
      </c>
      <c r="O9" s="66">
        <v>0</v>
      </c>
      <c r="P9" s="71">
        <f>J9+L9+N9</f>
        <v>0</v>
      </c>
      <c r="Q9" s="81">
        <f>K9+M9+O9</f>
        <v>31.09</v>
      </c>
      <c r="R9" s="90">
        <v>0</v>
      </c>
      <c r="S9" s="83">
        <v>0</v>
      </c>
      <c r="T9" s="83">
        <v>0</v>
      </c>
      <c r="U9" s="83">
        <v>59</v>
      </c>
      <c r="V9" s="67">
        <v>0</v>
      </c>
      <c r="W9" s="89">
        <v>0</v>
      </c>
      <c r="X9" s="93">
        <f>R9+T9+V9</f>
        <v>0</v>
      </c>
      <c r="Y9" s="94">
        <f>S9+U9+W9</f>
        <v>59</v>
      </c>
      <c r="Z9" s="90">
        <v>0</v>
      </c>
      <c r="AA9" s="83">
        <v>0</v>
      </c>
      <c r="AB9" s="83">
        <v>0</v>
      </c>
      <c r="AC9" s="83">
        <v>75.72</v>
      </c>
      <c r="AD9" s="95">
        <f>Z9+AB9</f>
        <v>0</v>
      </c>
      <c r="AE9" s="51">
        <f>AA9+AC9</f>
        <v>75.72</v>
      </c>
      <c r="AF9" s="115">
        <v>0.16645241935483901</v>
      </c>
      <c r="AG9" s="116">
        <v>0.40281303763440901</v>
      </c>
      <c r="AH9" s="53">
        <f t="shared" ref="AH9:AH32" si="6">(F9+P9+X9+AD9)-(AJ9+AL9+AF9)</f>
        <v>7.5185695216682689</v>
      </c>
      <c r="AI9" s="62">
        <f t="shared" ref="AI9:AI32" si="7">(B9+Q9+Y9+AE9)-(AM9+AK9+AG9)</f>
        <v>5.5920310458103017</v>
      </c>
      <c r="AJ9" s="63">
        <v>112.26707119123576</v>
      </c>
      <c r="AK9" s="60">
        <v>72.403730509329236</v>
      </c>
      <c r="AL9" s="65">
        <v>78.067906867741158</v>
      </c>
      <c r="AM9" s="60">
        <v>121.69142540722605</v>
      </c>
      <c r="AO9" s="42"/>
      <c r="AS9" s="120"/>
      <c r="BA9" s="42"/>
      <c r="BB9" s="42"/>
    </row>
    <row r="10" spans="1:54" ht="15.75" x14ac:dyDescent="0.25">
      <c r="A10" s="25">
        <v>2</v>
      </c>
      <c r="B10" s="68">
        <v>36.18</v>
      </c>
      <c r="C10" s="50">
        <f t="shared" si="0"/>
        <v>-6.7490160072286187</v>
      </c>
      <c r="D10" s="51">
        <f t="shared" si="1"/>
        <v>67.860102113774133</v>
      </c>
      <c r="E10" s="58">
        <f t="shared" si="2"/>
        <v>-24.931086106545518</v>
      </c>
      <c r="F10" s="67">
        <v>187.45</v>
      </c>
      <c r="G10" s="51">
        <f t="shared" si="3"/>
        <v>103.3230876181066</v>
      </c>
      <c r="H10" s="51">
        <f t="shared" si="4"/>
        <v>76.843542837838356</v>
      </c>
      <c r="I10" s="52">
        <f t="shared" si="5"/>
        <v>7.2833695440550335</v>
      </c>
      <c r="J10" s="57">
        <v>0</v>
      </c>
      <c r="K10" s="80">
        <v>30.998999999999999</v>
      </c>
      <c r="L10" s="66">
        <v>0</v>
      </c>
      <c r="M10" s="66">
        <v>0</v>
      </c>
      <c r="N10" s="66">
        <v>0</v>
      </c>
      <c r="O10" s="66">
        <v>0</v>
      </c>
      <c r="P10" s="71">
        <f t="shared" ref="P10:P32" si="8">J10+L10+N10</f>
        <v>0</v>
      </c>
      <c r="Q10" s="81">
        <f t="shared" ref="Q10:Q32" si="9">K10+M10+O10</f>
        <v>30.998999999999999</v>
      </c>
      <c r="R10" s="90">
        <v>0</v>
      </c>
      <c r="S10" s="83">
        <v>0</v>
      </c>
      <c r="T10" s="83">
        <v>0</v>
      </c>
      <c r="U10" s="83">
        <v>58.841000000000001</v>
      </c>
      <c r="V10" s="83">
        <v>0</v>
      </c>
      <c r="W10" s="83">
        <v>0</v>
      </c>
      <c r="X10" s="93">
        <f t="shared" ref="X10:X32" si="10">R10+T10+V10</f>
        <v>0</v>
      </c>
      <c r="Y10" s="94">
        <f t="shared" ref="Y10:Y32" si="11">S10+U10+W10</f>
        <v>58.841000000000001</v>
      </c>
      <c r="Z10" s="90">
        <v>0</v>
      </c>
      <c r="AA10" s="83">
        <v>0</v>
      </c>
      <c r="AB10" s="83">
        <v>0</v>
      </c>
      <c r="AC10" s="83">
        <v>76.680000000000007</v>
      </c>
      <c r="AD10" s="95">
        <f t="shared" ref="AD10:AD32" si="12">Z10+AB10</f>
        <v>0</v>
      </c>
      <c r="AE10" s="51">
        <f t="shared" ref="AE10:AE32" si="13">AA10+AC10</f>
        <v>76.680000000000007</v>
      </c>
      <c r="AF10" s="117">
        <v>0.16645241935483901</v>
      </c>
      <c r="AG10" s="116">
        <v>0.40281303763440901</v>
      </c>
      <c r="AH10" s="53">
        <f t="shared" si="6"/>
        <v>7.1169171247001941</v>
      </c>
      <c r="AI10" s="62">
        <f t="shared" si="7"/>
        <v>5.6651008558200715</v>
      </c>
      <c r="AJ10" s="63">
        <v>103.3230876181066</v>
      </c>
      <c r="AK10" s="60">
        <v>69.930983992771388</v>
      </c>
      <c r="AL10" s="65">
        <v>76.843542837838356</v>
      </c>
      <c r="AM10" s="60">
        <v>126.70110211377414</v>
      </c>
      <c r="AO10" s="42"/>
      <c r="AS10" s="120"/>
      <c r="BA10" s="42"/>
      <c r="BB10" s="42"/>
    </row>
    <row r="11" spans="1:54" ht="15" customHeight="1" x14ac:dyDescent="0.25">
      <c r="A11" s="25">
        <v>3</v>
      </c>
      <c r="B11" s="68">
        <v>26.22</v>
      </c>
      <c r="C11" s="50">
        <f t="shared" si="0"/>
        <v>-4.4220310257172599</v>
      </c>
      <c r="D11" s="51">
        <f t="shared" si="1"/>
        <v>56.018712819235063</v>
      </c>
      <c r="E11" s="58">
        <f t="shared" si="2"/>
        <v>-25.376681793517825</v>
      </c>
      <c r="F11" s="67">
        <v>184.35</v>
      </c>
      <c r="G11" s="51">
        <f t="shared" si="3"/>
        <v>104.86896092049359</v>
      </c>
      <c r="H11" s="51">
        <f t="shared" si="4"/>
        <v>72.31546714011489</v>
      </c>
      <c r="I11" s="52">
        <f t="shared" si="5"/>
        <v>7.1655719393915254</v>
      </c>
      <c r="J11" s="57">
        <v>0</v>
      </c>
      <c r="K11" s="80">
        <v>31.14</v>
      </c>
      <c r="L11" s="66">
        <v>0</v>
      </c>
      <c r="M11" s="66">
        <v>0</v>
      </c>
      <c r="N11" s="66">
        <v>0</v>
      </c>
      <c r="O11" s="66">
        <v>0</v>
      </c>
      <c r="P11" s="71">
        <f t="shared" si="8"/>
        <v>0</v>
      </c>
      <c r="Q11" s="81">
        <f t="shared" si="9"/>
        <v>31.14</v>
      </c>
      <c r="R11" s="90">
        <v>0</v>
      </c>
      <c r="S11" s="83">
        <v>0</v>
      </c>
      <c r="T11" s="83">
        <v>0</v>
      </c>
      <c r="U11" s="83">
        <v>58.95</v>
      </c>
      <c r="V11" s="83">
        <v>0</v>
      </c>
      <c r="W11" s="83">
        <v>0</v>
      </c>
      <c r="X11" s="93">
        <f t="shared" si="10"/>
        <v>0</v>
      </c>
      <c r="Y11" s="94">
        <f t="shared" si="11"/>
        <v>58.95</v>
      </c>
      <c r="Z11" s="90">
        <v>0</v>
      </c>
      <c r="AA11" s="83">
        <v>0</v>
      </c>
      <c r="AB11" s="83">
        <v>0</v>
      </c>
      <c r="AC11" s="83">
        <v>75.510000000000005</v>
      </c>
      <c r="AD11" s="95">
        <f t="shared" si="12"/>
        <v>0</v>
      </c>
      <c r="AE11" s="51">
        <f t="shared" si="13"/>
        <v>75.510000000000005</v>
      </c>
      <c r="AF11" s="117">
        <v>0.16645241935483901</v>
      </c>
      <c r="AG11" s="116">
        <v>0.40281303763440901</v>
      </c>
      <c r="AH11" s="53">
        <f t="shared" si="6"/>
        <v>6.999119520036686</v>
      </c>
      <c r="AI11" s="62">
        <f t="shared" si="7"/>
        <v>5.3605051688477658</v>
      </c>
      <c r="AJ11" s="63">
        <v>104.86896092049359</v>
      </c>
      <c r="AK11" s="60">
        <v>71.087968974282745</v>
      </c>
      <c r="AL11" s="65">
        <v>72.31546714011489</v>
      </c>
      <c r="AM11" s="60">
        <v>114.96871281923507</v>
      </c>
      <c r="AO11" s="42"/>
      <c r="AS11" s="120"/>
      <c r="BA11" s="42"/>
      <c r="BB11" s="42"/>
    </row>
    <row r="12" spans="1:54" ht="15" customHeight="1" x14ac:dyDescent="0.25">
      <c r="A12" s="25">
        <v>4</v>
      </c>
      <c r="B12" s="68">
        <v>27.799999999999997</v>
      </c>
      <c r="C12" s="50">
        <f t="shared" si="0"/>
        <v>-7.4664064615122498</v>
      </c>
      <c r="D12" s="51">
        <f t="shared" si="1"/>
        <v>60.478977995549563</v>
      </c>
      <c r="E12" s="58">
        <f t="shared" si="2"/>
        <v>-25.212571534037309</v>
      </c>
      <c r="F12" s="67">
        <v>179.97</v>
      </c>
      <c r="G12" s="51">
        <f t="shared" si="3"/>
        <v>102.55998752334513</v>
      </c>
      <c r="H12" s="51">
        <f t="shared" si="4"/>
        <v>70.410877012091319</v>
      </c>
      <c r="I12" s="52">
        <f t="shared" si="5"/>
        <v>6.9991354645635502</v>
      </c>
      <c r="J12" s="57">
        <v>0</v>
      </c>
      <c r="K12" s="80">
        <v>31.04</v>
      </c>
      <c r="L12" s="66">
        <v>0</v>
      </c>
      <c r="M12" s="66">
        <v>0</v>
      </c>
      <c r="N12" s="66">
        <v>0</v>
      </c>
      <c r="O12" s="66">
        <v>0</v>
      </c>
      <c r="P12" s="71">
        <f t="shared" si="8"/>
        <v>0</v>
      </c>
      <c r="Q12" s="81">
        <f t="shared" si="9"/>
        <v>31.04</v>
      </c>
      <c r="R12" s="90">
        <v>0</v>
      </c>
      <c r="S12" s="83">
        <v>0</v>
      </c>
      <c r="T12" s="83">
        <v>0</v>
      </c>
      <c r="U12" s="83">
        <v>59.1</v>
      </c>
      <c r="V12" s="83">
        <v>0</v>
      </c>
      <c r="W12" s="83">
        <v>0</v>
      </c>
      <c r="X12" s="93">
        <f t="shared" si="10"/>
        <v>0</v>
      </c>
      <c r="Y12" s="94">
        <f t="shared" si="11"/>
        <v>59.1</v>
      </c>
      <c r="Z12" s="90">
        <v>0</v>
      </c>
      <c r="AA12" s="83">
        <v>0</v>
      </c>
      <c r="AB12" s="83">
        <v>0</v>
      </c>
      <c r="AC12" s="83">
        <v>76.17</v>
      </c>
      <c r="AD12" s="95">
        <f t="shared" si="12"/>
        <v>0</v>
      </c>
      <c r="AE12" s="51">
        <f t="shared" si="13"/>
        <v>76.17</v>
      </c>
      <c r="AF12" s="117">
        <v>0.16645241935483901</v>
      </c>
      <c r="AG12" s="116">
        <v>0.40281303763440901</v>
      </c>
      <c r="AH12" s="53">
        <f t="shared" si="6"/>
        <v>6.8326830452087108</v>
      </c>
      <c r="AI12" s="62">
        <f t="shared" si="7"/>
        <v>5.4246154283282806</v>
      </c>
      <c r="AJ12" s="63">
        <v>102.55998752334513</v>
      </c>
      <c r="AK12" s="60">
        <v>68.703593538487752</v>
      </c>
      <c r="AL12" s="65">
        <v>70.410877012091319</v>
      </c>
      <c r="AM12" s="60">
        <v>119.57897799554956</v>
      </c>
      <c r="AO12" s="42"/>
      <c r="AS12" s="120"/>
      <c r="BA12" s="42"/>
      <c r="BB12" s="42"/>
    </row>
    <row r="13" spans="1:54" ht="15.75" x14ac:dyDescent="0.25">
      <c r="A13" s="25">
        <v>5</v>
      </c>
      <c r="B13" s="68">
        <v>27.090000000000003</v>
      </c>
      <c r="C13" s="50">
        <f t="shared" si="0"/>
        <v>-4.3830794901181349</v>
      </c>
      <c r="D13" s="51">
        <f t="shared" si="1"/>
        <v>56.837487732391075</v>
      </c>
      <c r="E13" s="58">
        <f t="shared" si="2"/>
        <v>-25.364408242272951</v>
      </c>
      <c r="F13" s="67">
        <v>180.37</v>
      </c>
      <c r="G13" s="51">
        <f t="shared" si="3"/>
        <v>102.8389207767333</v>
      </c>
      <c r="H13" s="51">
        <f t="shared" si="4"/>
        <v>70.516744087746943</v>
      </c>
      <c r="I13" s="52">
        <f t="shared" si="5"/>
        <v>7.0143351355197572</v>
      </c>
      <c r="J13" s="57">
        <v>0</v>
      </c>
      <c r="K13" s="80">
        <v>31.17</v>
      </c>
      <c r="L13" s="66">
        <v>0</v>
      </c>
      <c r="M13" s="66">
        <v>0</v>
      </c>
      <c r="N13" s="66">
        <v>0</v>
      </c>
      <c r="O13" s="66">
        <v>0</v>
      </c>
      <c r="P13" s="71">
        <f t="shared" si="8"/>
        <v>0</v>
      </c>
      <c r="Q13" s="81">
        <f t="shared" si="9"/>
        <v>31.17</v>
      </c>
      <c r="R13" s="90">
        <v>0</v>
      </c>
      <c r="S13" s="83">
        <v>0</v>
      </c>
      <c r="T13" s="83">
        <v>0</v>
      </c>
      <c r="U13" s="83">
        <v>58.88</v>
      </c>
      <c r="V13" s="83">
        <v>0</v>
      </c>
      <c r="W13" s="83">
        <v>0</v>
      </c>
      <c r="X13" s="93">
        <f t="shared" si="10"/>
        <v>0</v>
      </c>
      <c r="Y13" s="94">
        <f t="shared" si="11"/>
        <v>58.88</v>
      </c>
      <c r="Z13" s="90">
        <v>0</v>
      </c>
      <c r="AA13" s="83">
        <v>0</v>
      </c>
      <c r="AB13" s="83">
        <v>0</v>
      </c>
      <c r="AC13" s="83">
        <v>76.19</v>
      </c>
      <c r="AD13" s="95">
        <f t="shared" si="12"/>
        <v>0</v>
      </c>
      <c r="AE13" s="51">
        <f t="shared" si="13"/>
        <v>76.19</v>
      </c>
      <c r="AF13" s="117">
        <v>0.16645241935483901</v>
      </c>
      <c r="AG13" s="116">
        <v>0.40281303763440901</v>
      </c>
      <c r="AH13" s="53">
        <f t="shared" si="6"/>
        <v>6.8478827161649178</v>
      </c>
      <c r="AI13" s="62">
        <f t="shared" si="7"/>
        <v>5.4027787200926412</v>
      </c>
      <c r="AJ13" s="63">
        <v>102.8389207767333</v>
      </c>
      <c r="AK13" s="60">
        <v>71.806920509881863</v>
      </c>
      <c r="AL13" s="65">
        <v>70.516744087746943</v>
      </c>
      <c r="AM13" s="60">
        <v>115.71748773239108</v>
      </c>
      <c r="AO13" s="42"/>
      <c r="AS13" s="120"/>
      <c r="BA13" s="42"/>
      <c r="BB13" s="42"/>
    </row>
    <row r="14" spans="1:54" ht="15.75" customHeight="1" x14ac:dyDescent="0.25">
      <c r="A14" s="25">
        <v>6</v>
      </c>
      <c r="B14" s="68">
        <v>23.46</v>
      </c>
      <c r="C14" s="50">
        <f t="shared" si="0"/>
        <v>-3.3423292299020915</v>
      </c>
      <c r="D14" s="51">
        <f t="shared" si="1"/>
        <v>52.794565520335333</v>
      </c>
      <c r="E14" s="58">
        <f t="shared" si="2"/>
        <v>-25.992236290433233</v>
      </c>
      <c r="F14" s="67">
        <v>168.81</v>
      </c>
      <c r="G14" s="51">
        <f t="shared" si="3"/>
        <v>91.186580125466989</v>
      </c>
      <c r="H14" s="51">
        <f t="shared" si="4"/>
        <v>71.027835104818379</v>
      </c>
      <c r="I14" s="52">
        <f t="shared" si="5"/>
        <v>6.595584769714633</v>
      </c>
      <c r="J14" s="57">
        <v>0</v>
      </c>
      <c r="K14" s="80">
        <v>31.72</v>
      </c>
      <c r="L14" s="66">
        <v>0</v>
      </c>
      <c r="M14" s="66">
        <v>0</v>
      </c>
      <c r="N14" s="66">
        <v>0</v>
      </c>
      <c r="O14" s="66">
        <v>0</v>
      </c>
      <c r="P14" s="71">
        <f t="shared" si="8"/>
        <v>0</v>
      </c>
      <c r="Q14" s="81">
        <f t="shared" si="9"/>
        <v>31.72</v>
      </c>
      <c r="R14" s="90">
        <v>0.33999999999999997</v>
      </c>
      <c r="S14" s="83">
        <v>0</v>
      </c>
      <c r="T14" s="83">
        <v>0</v>
      </c>
      <c r="U14" s="83">
        <v>59.35</v>
      </c>
      <c r="V14" s="83">
        <v>0</v>
      </c>
      <c r="W14" s="83">
        <v>0</v>
      </c>
      <c r="X14" s="93">
        <f t="shared" si="10"/>
        <v>0.33999999999999997</v>
      </c>
      <c r="Y14" s="94">
        <f t="shared" si="11"/>
        <v>59.35</v>
      </c>
      <c r="Z14" s="90">
        <v>0.2</v>
      </c>
      <c r="AA14" s="83">
        <v>0</v>
      </c>
      <c r="AB14" s="83">
        <v>0</v>
      </c>
      <c r="AC14" s="83">
        <v>76.02</v>
      </c>
      <c r="AD14" s="95">
        <f t="shared" si="12"/>
        <v>0.2</v>
      </c>
      <c r="AE14" s="51">
        <f t="shared" si="13"/>
        <v>76.02</v>
      </c>
      <c r="AF14" s="117">
        <v>0.16645241935483901</v>
      </c>
      <c r="AG14" s="116">
        <v>0.40281303763440901</v>
      </c>
      <c r="AH14" s="53">
        <f t="shared" si="6"/>
        <v>6.4291323503597937</v>
      </c>
      <c r="AI14" s="62">
        <f t="shared" si="7"/>
        <v>5.3249506719323563</v>
      </c>
      <c r="AJ14" s="63">
        <v>91.386580125466992</v>
      </c>
      <c r="AK14" s="60">
        <v>72.677670770097905</v>
      </c>
      <c r="AL14" s="65">
        <v>71.367835104818383</v>
      </c>
      <c r="AM14" s="60">
        <v>112.14456552033533</v>
      </c>
      <c r="AO14" s="42"/>
      <c r="AS14" s="120"/>
      <c r="BA14" s="42"/>
      <c r="BB14" s="42"/>
    </row>
    <row r="15" spans="1:54" ht="15.75" x14ac:dyDescent="0.25">
      <c r="A15" s="25">
        <v>7</v>
      </c>
      <c r="B15" s="68">
        <v>52.27</v>
      </c>
      <c r="C15" s="50">
        <f t="shared" si="0"/>
        <v>4.4521602556037863</v>
      </c>
      <c r="D15" s="51">
        <f t="shared" si="1"/>
        <v>72.920058463634561</v>
      </c>
      <c r="E15" s="58">
        <f t="shared" si="2"/>
        <v>-25.102218719238373</v>
      </c>
      <c r="F15" s="67">
        <v>168.69</v>
      </c>
      <c r="G15" s="51">
        <f t="shared" si="3"/>
        <v>96.040623178791535</v>
      </c>
      <c r="H15" s="51">
        <f t="shared" si="4"/>
        <v>66.00439325281198</v>
      </c>
      <c r="I15" s="52">
        <f t="shared" si="5"/>
        <v>6.6449835683964684</v>
      </c>
      <c r="J15" s="57">
        <v>0</v>
      </c>
      <c r="K15" s="80">
        <v>31.58</v>
      </c>
      <c r="L15" s="66">
        <v>0</v>
      </c>
      <c r="M15" s="66">
        <v>0</v>
      </c>
      <c r="N15" s="66">
        <v>0</v>
      </c>
      <c r="O15" s="66">
        <v>0</v>
      </c>
      <c r="P15" s="71">
        <f t="shared" si="8"/>
        <v>0</v>
      </c>
      <c r="Q15" s="81">
        <f t="shared" si="9"/>
        <v>31.58</v>
      </c>
      <c r="R15" s="90">
        <v>1.76</v>
      </c>
      <c r="S15" s="83">
        <v>0</v>
      </c>
      <c r="T15" s="83">
        <v>0</v>
      </c>
      <c r="U15" s="83">
        <v>57.61</v>
      </c>
      <c r="V15" s="83">
        <v>0</v>
      </c>
      <c r="W15" s="83">
        <v>0</v>
      </c>
      <c r="X15" s="93">
        <f t="shared" si="10"/>
        <v>1.76</v>
      </c>
      <c r="Y15" s="94">
        <f t="shared" si="11"/>
        <v>57.61</v>
      </c>
      <c r="Z15" s="90">
        <v>0.2</v>
      </c>
      <c r="AA15" s="83">
        <v>0</v>
      </c>
      <c r="AB15" s="83">
        <v>0</v>
      </c>
      <c r="AC15" s="83">
        <v>75.88</v>
      </c>
      <c r="AD15" s="95">
        <f t="shared" si="12"/>
        <v>0.2</v>
      </c>
      <c r="AE15" s="51">
        <f t="shared" si="13"/>
        <v>75.88</v>
      </c>
      <c r="AF15" s="117">
        <v>0.16645241935483901</v>
      </c>
      <c r="AG15" s="116">
        <v>0.40281303763440901</v>
      </c>
      <c r="AH15" s="53">
        <f t="shared" si="6"/>
        <v>6.4785311490416291</v>
      </c>
      <c r="AI15" s="62">
        <f t="shared" si="7"/>
        <v>6.0749682431272163</v>
      </c>
      <c r="AJ15" s="63">
        <v>96.240623178791537</v>
      </c>
      <c r="AK15" s="60">
        <v>80.332160255603782</v>
      </c>
      <c r="AL15" s="65">
        <v>67.764393252811985</v>
      </c>
      <c r="AM15" s="60">
        <v>130.53005846363456</v>
      </c>
      <c r="AO15" s="42"/>
      <c r="AS15" s="120"/>
      <c r="BA15" s="42"/>
      <c r="BB15" s="42"/>
    </row>
    <row r="16" spans="1:54" ht="15.75" x14ac:dyDescent="0.25">
      <c r="A16" s="25">
        <v>8</v>
      </c>
      <c r="B16" s="68">
        <v>89.72</v>
      </c>
      <c r="C16" s="50">
        <f t="shared" si="0"/>
        <v>29.822960802461409</v>
      </c>
      <c r="D16" s="51">
        <f t="shared" si="1"/>
        <v>83.665055697426055</v>
      </c>
      <c r="E16" s="58">
        <f t="shared" si="2"/>
        <v>-23.768016499887487</v>
      </c>
      <c r="F16" s="67">
        <v>154.37</v>
      </c>
      <c r="G16" s="51">
        <f t="shared" si="3"/>
        <v>82.537787378100077</v>
      </c>
      <c r="H16" s="51">
        <f t="shared" si="4"/>
        <v>65.474121808989423</v>
      </c>
      <c r="I16" s="52">
        <f t="shared" si="5"/>
        <v>6.3580908129105174</v>
      </c>
      <c r="J16" s="57">
        <v>0</v>
      </c>
      <c r="K16" s="80">
        <v>31.42</v>
      </c>
      <c r="L16" s="66">
        <v>0</v>
      </c>
      <c r="M16" s="66">
        <v>0</v>
      </c>
      <c r="N16" s="66">
        <v>0</v>
      </c>
      <c r="O16" s="66">
        <v>0</v>
      </c>
      <c r="P16" s="71">
        <f t="shared" si="8"/>
        <v>0</v>
      </c>
      <c r="Q16" s="81">
        <f t="shared" si="9"/>
        <v>31.42</v>
      </c>
      <c r="R16" s="90">
        <v>4.93</v>
      </c>
      <c r="S16" s="83">
        <v>0</v>
      </c>
      <c r="T16" s="83">
        <v>0</v>
      </c>
      <c r="U16" s="83">
        <v>57.57</v>
      </c>
      <c r="V16" s="83">
        <v>0</v>
      </c>
      <c r="W16" s="83">
        <v>0</v>
      </c>
      <c r="X16" s="93">
        <f t="shared" si="10"/>
        <v>4.93</v>
      </c>
      <c r="Y16" s="94">
        <f t="shared" si="11"/>
        <v>57.57</v>
      </c>
      <c r="Z16" s="90">
        <v>3.8</v>
      </c>
      <c r="AA16" s="83">
        <v>0</v>
      </c>
      <c r="AB16" s="83">
        <v>0</v>
      </c>
      <c r="AC16" s="83">
        <v>80.569999999999993</v>
      </c>
      <c r="AD16" s="95">
        <f t="shared" si="12"/>
        <v>3.8</v>
      </c>
      <c r="AE16" s="51">
        <f t="shared" si="13"/>
        <v>80.569999999999993</v>
      </c>
      <c r="AF16" s="117">
        <v>0.16645241935483901</v>
      </c>
      <c r="AG16" s="116">
        <v>0.40281303763440901</v>
      </c>
      <c r="AH16" s="53">
        <f t="shared" si="6"/>
        <v>6.191638393555678</v>
      </c>
      <c r="AI16" s="62">
        <f t="shared" si="7"/>
        <v>7.249170462478105</v>
      </c>
      <c r="AJ16" s="63">
        <v>86.337787378100074</v>
      </c>
      <c r="AK16" s="60">
        <v>110.3929608024614</v>
      </c>
      <c r="AL16" s="65">
        <v>70.40412180898943</v>
      </c>
      <c r="AM16" s="60">
        <v>141.23505569742605</v>
      </c>
      <c r="AO16" s="42"/>
      <c r="AS16" s="120"/>
      <c r="BA16" s="42"/>
      <c r="BB16" s="42"/>
    </row>
    <row r="17" spans="1:54" ht="15.75" x14ac:dyDescent="0.25">
      <c r="A17" s="25">
        <v>9</v>
      </c>
      <c r="B17" s="68">
        <v>76.22</v>
      </c>
      <c r="C17" s="50">
        <f t="shared" si="0"/>
        <v>16.930684349066439</v>
      </c>
      <c r="D17" s="51">
        <f t="shared" si="1"/>
        <v>82.98695870970819</v>
      </c>
      <c r="E17" s="58">
        <f t="shared" si="2"/>
        <v>-23.697643058774645</v>
      </c>
      <c r="F17" s="67">
        <v>146.69999999999999</v>
      </c>
      <c r="G17" s="51">
        <f t="shared" si="3"/>
        <v>80.074121640872534</v>
      </c>
      <c r="H17" s="51">
        <f t="shared" si="4"/>
        <v>60.269307506047049</v>
      </c>
      <c r="I17" s="52">
        <f t="shared" si="5"/>
        <v>6.3565708530803979</v>
      </c>
      <c r="J17" s="57">
        <v>0</v>
      </c>
      <c r="K17" s="80">
        <v>31.68</v>
      </c>
      <c r="L17" s="66">
        <v>0</v>
      </c>
      <c r="M17" s="66">
        <v>0</v>
      </c>
      <c r="N17" s="66">
        <v>0</v>
      </c>
      <c r="O17" s="66">
        <v>0</v>
      </c>
      <c r="P17" s="71">
        <f t="shared" si="8"/>
        <v>0</v>
      </c>
      <c r="Q17" s="81">
        <f t="shared" si="9"/>
        <v>31.68</v>
      </c>
      <c r="R17" s="90">
        <v>9.76</v>
      </c>
      <c r="S17" s="83">
        <v>0</v>
      </c>
      <c r="T17" s="83">
        <v>0</v>
      </c>
      <c r="U17" s="83">
        <v>67.739999999999995</v>
      </c>
      <c r="V17" s="83">
        <v>0</v>
      </c>
      <c r="W17" s="83">
        <v>0</v>
      </c>
      <c r="X17" s="93">
        <f t="shared" si="10"/>
        <v>9.76</v>
      </c>
      <c r="Y17" s="94">
        <f t="shared" si="11"/>
        <v>67.739999999999995</v>
      </c>
      <c r="Z17" s="90">
        <v>6.6</v>
      </c>
      <c r="AA17" s="83">
        <v>0</v>
      </c>
      <c r="AB17" s="83">
        <v>0</v>
      </c>
      <c r="AC17" s="83">
        <v>95.44</v>
      </c>
      <c r="AD17" s="95">
        <f t="shared" si="12"/>
        <v>6.6</v>
      </c>
      <c r="AE17" s="51">
        <f t="shared" si="13"/>
        <v>95.44</v>
      </c>
      <c r="AF17" s="117">
        <v>0.16645241935483901</v>
      </c>
      <c r="AG17" s="116">
        <v>0.40281303763440901</v>
      </c>
      <c r="AH17" s="53">
        <f t="shared" si="6"/>
        <v>6.1901184337255586</v>
      </c>
      <c r="AI17" s="62">
        <f t="shared" si="7"/>
        <v>7.5795439035909453</v>
      </c>
      <c r="AJ17" s="63">
        <v>86.674121640872528</v>
      </c>
      <c r="AK17" s="60">
        <v>112.37068434906644</v>
      </c>
      <c r="AL17" s="65">
        <v>70.029307506047047</v>
      </c>
      <c r="AM17" s="60">
        <v>150.72695870970819</v>
      </c>
      <c r="AO17" s="42"/>
      <c r="AS17" s="120"/>
      <c r="BA17" s="42"/>
      <c r="BB17" s="42"/>
    </row>
    <row r="18" spans="1:54" ht="15.75" x14ac:dyDescent="0.25">
      <c r="A18" s="25">
        <v>10</v>
      </c>
      <c r="B18" s="68">
        <v>62.61</v>
      </c>
      <c r="C18" s="50">
        <f t="shared" si="0"/>
        <v>21.857838291369617</v>
      </c>
      <c r="D18" s="51">
        <f t="shared" si="1"/>
        <v>64.418325648649741</v>
      </c>
      <c r="E18" s="58">
        <f t="shared" si="2"/>
        <v>-23.666163940019356</v>
      </c>
      <c r="F18" s="67">
        <v>144.18</v>
      </c>
      <c r="G18" s="51">
        <f t="shared" si="3"/>
        <v>82.12387621945426</v>
      </c>
      <c r="H18" s="51">
        <f t="shared" si="4"/>
        <v>55.098407411862212</v>
      </c>
      <c r="I18" s="52">
        <f t="shared" si="5"/>
        <v>6.9577163686835197</v>
      </c>
      <c r="J18" s="57">
        <v>0</v>
      </c>
      <c r="K18" s="80">
        <v>31.66</v>
      </c>
      <c r="L18" s="66">
        <v>0</v>
      </c>
      <c r="M18" s="66">
        <v>0</v>
      </c>
      <c r="N18" s="66">
        <v>0</v>
      </c>
      <c r="O18" s="66">
        <v>0</v>
      </c>
      <c r="P18" s="71">
        <f t="shared" si="8"/>
        <v>0</v>
      </c>
      <c r="Q18" s="81">
        <f t="shared" si="9"/>
        <v>31.66</v>
      </c>
      <c r="R18" s="90">
        <v>25</v>
      </c>
      <c r="S18" s="83">
        <v>0</v>
      </c>
      <c r="T18" s="83">
        <v>0</v>
      </c>
      <c r="U18" s="83">
        <v>81.99</v>
      </c>
      <c r="V18" s="83">
        <v>0</v>
      </c>
      <c r="W18" s="83">
        <v>0</v>
      </c>
      <c r="X18" s="93">
        <f t="shared" si="10"/>
        <v>25</v>
      </c>
      <c r="Y18" s="94">
        <f t="shared" si="11"/>
        <v>81.99</v>
      </c>
      <c r="Z18" s="90">
        <v>9.6999999999999993</v>
      </c>
      <c r="AA18" s="83">
        <v>0</v>
      </c>
      <c r="AB18" s="83">
        <v>0</v>
      </c>
      <c r="AC18" s="83">
        <v>95.23</v>
      </c>
      <c r="AD18" s="95">
        <f t="shared" si="12"/>
        <v>9.6999999999999993</v>
      </c>
      <c r="AE18" s="51">
        <f t="shared" si="13"/>
        <v>95.23</v>
      </c>
      <c r="AF18" s="117">
        <v>0.16645241935483901</v>
      </c>
      <c r="AG18" s="116">
        <v>0.40281303763440901</v>
      </c>
      <c r="AH18" s="53">
        <f t="shared" si="6"/>
        <v>6.7912639493286804</v>
      </c>
      <c r="AI18" s="62">
        <f t="shared" si="7"/>
        <v>7.5910230223462349</v>
      </c>
      <c r="AJ18" s="63">
        <v>91.823876219454263</v>
      </c>
      <c r="AK18" s="60">
        <v>117.08783829136962</v>
      </c>
      <c r="AL18" s="65">
        <v>80.098407411862212</v>
      </c>
      <c r="AM18" s="60">
        <v>146.40832564864974</v>
      </c>
      <c r="AO18" s="42"/>
      <c r="AS18" s="120"/>
      <c r="BA18" s="42"/>
      <c r="BB18" s="42"/>
    </row>
    <row r="19" spans="1:54" ht="15.75" x14ac:dyDescent="0.25">
      <c r="A19" s="25">
        <v>11</v>
      </c>
      <c r="B19" s="68">
        <v>65.569999999999993</v>
      </c>
      <c r="C19" s="50">
        <f t="shared" si="0"/>
        <v>18.886397191061207</v>
      </c>
      <c r="D19" s="51">
        <f t="shared" si="1"/>
        <v>70.046670444617064</v>
      </c>
      <c r="E19" s="58">
        <f t="shared" si="2"/>
        <v>-23.363067635678277</v>
      </c>
      <c r="F19" s="67">
        <v>124.51</v>
      </c>
      <c r="G19" s="51">
        <f t="shared" si="3"/>
        <v>78.292164353303718</v>
      </c>
      <c r="H19" s="51">
        <f t="shared" si="4"/>
        <v>39.761707383731519</v>
      </c>
      <c r="I19" s="52">
        <f t="shared" si="5"/>
        <v>6.4561282629647669</v>
      </c>
      <c r="J19" s="57">
        <v>0</v>
      </c>
      <c r="K19" s="80">
        <v>31.15</v>
      </c>
      <c r="L19" s="66">
        <v>0</v>
      </c>
      <c r="M19" s="66">
        <v>0</v>
      </c>
      <c r="N19" s="66">
        <v>0</v>
      </c>
      <c r="O19" s="66">
        <v>0</v>
      </c>
      <c r="P19" s="71">
        <f t="shared" si="8"/>
        <v>0</v>
      </c>
      <c r="Q19" s="81">
        <f t="shared" si="9"/>
        <v>31.15</v>
      </c>
      <c r="R19" s="90">
        <v>35.17</v>
      </c>
      <c r="S19" s="83">
        <v>0</v>
      </c>
      <c r="T19" s="83">
        <v>0</v>
      </c>
      <c r="U19" s="83">
        <v>71.930000000000007</v>
      </c>
      <c r="V19" s="83">
        <v>0</v>
      </c>
      <c r="W19" s="83">
        <v>0</v>
      </c>
      <c r="X19" s="93">
        <f t="shared" si="10"/>
        <v>35.17</v>
      </c>
      <c r="Y19" s="94">
        <f t="shared" si="11"/>
        <v>71.930000000000007</v>
      </c>
      <c r="Z19" s="90">
        <v>6</v>
      </c>
      <c r="AA19" s="83">
        <v>0</v>
      </c>
      <c r="AB19" s="83">
        <v>0</v>
      </c>
      <c r="AC19" s="83">
        <v>95.45</v>
      </c>
      <c r="AD19" s="95">
        <f t="shared" si="12"/>
        <v>6</v>
      </c>
      <c r="AE19" s="51">
        <f t="shared" si="13"/>
        <v>95.45</v>
      </c>
      <c r="AF19" s="117">
        <v>0.16645241935483901</v>
      </c>
      <c r="AG19" s="116">
        <v>0.40281303763440901</v>
      </c>
      <c r="AH19" s="53">
        <f t="shared" si="6"/>
        <v>6.2896758436099276</v>
      </c>
      <c r="AI19" s="62">
        <f t="shared" si="7"/>
        <v>7.384119326687312</v>
      </c>
      <c r="AJ19" s="63">
        <v>84.292164353303718</v>
      </c>
      <c r="AK19" s="60">
        <v>114.33639719106121</v>
      </c>
      <c r="AL19" s="65">
        <v>74.931707383731521</v>
      </c>
      <c r="AM19" s="60">
        <v>141.97667044461707</v>
      </c>
      <c r="AO19" s="42"/>
      <c r="AS19" s="120"/>
      <c r="BA19" s="42"/>
      <c r="BB19" s="42"/>
    </row>
    <row r="20" spans="1:54" ht="15.75" x14ac:dyDescent="0.25">
      <c r="A20" s="25">
        <v>12</v>
      </c>
      <c r="B20" s="68">
        <v>59.849999999999994</v>
      </c>
      <c r="C20" s="50">
        <f t="shared" si="0"/>
        <v>13.457117507099696</v>
      </c>
      <c r="D20" s="51">
        <f t="shared" si="1"/>
        <v>70.332049504497817</v>
      </c>
      <c r="E20" s="58">
        <f t="shared" si="2"/>
        <v>-23.939167011597522</v>
      </c>
      <c r="F20" s="67">
        <v>125.41</v>
      </c>
      <c r="G20" s="51">
        <f t="shared" si="3"/>
        <v>78.381208521154051</v>
      </c>
      <c r="H20" s="51">
        <f t="shared" si="4"/>
        <v>40.555943642841868</v>
      </c>
      <c r="I20" s="52">
        <f t="shared" si="5"/>
        <v>6.4728478360040631</v>
      </c>
      <c r="J20" s="57">
        <v>0</v>
      </c>
      <c r="K20" s="80">
        <v>31.48</v>
      </c>
      <c r="L20" s="66">
        <v>0</v>
      </c>
      <c r="M20" s="66">
        <v>0</v>
      </c>
      <c r="N20" s="66">
        <v>0</v>
      </c>
      <c r="O20" s="66">
        <v>0</v>
      </c>
      <c r="P20" s="71">
        <f t="shared" si="8"/>
        <v>0</v>
      </c>
      <c r="Q20" s="81">
        <f t="shared" si="9"/>
        <v>31.48</v>
      </c>
      <c r="R20" s="90">
        <v>31.81</v>
      </c>
      <c r="S20" s="83">
        <v>0</v>
      </c>
      <c r="T20" s="83">
        <v>0</v>
      </c>
      <c r="U20" s="83">
        <v>72.2</v>
      </c>
      <c r="V20" s="83">
        <v>0</v>
      </c>
      <c r="W20" s="83">
        <v>0</v>
      </c>
      <c r="X20" s="93">
        <f t="shared" si="10"/>
        <v>31.81</v>
      </c>
      <c r="Y20" s="94">
        <f t="shared" si="11"/>
        <v>72.2</v>
      </c>
      <c r="Z20" s="90">
        <v>8.9</v>
      </c>
      <c r="AA20" s="83">
        <v>0</v>
      </c>
      <c r="AB20" s="83">
        <v>0</v>
      </c>
      <c r="AC20" s="83">
        <v>91.78</v>
      </c>
      <c r="AD20" s="95">
        <f t="shared" si="12"/>
        <v>8.9</v>
      </c>
      <c r="AE20" s="51">
        <f t="shared" si="13"/>
        <v>91.78</v>
      </c>
      <c r="AF20" s="117">
        <v>0.16645241935483901</v>
      </c>
      <c r="AG20" s="116">
        <v>0.40281303763440901</v>
      </c>
      <c r="AH20" s="53">
        <f t="shared" si="6"/>
        <v>6.3063954166492238</v>
      </c>
      <c r="AI20" s="62">
        <f t="shared" si="7"/>
        <v>7.1380199507680686</v>
      </c>
      <c r="AJ20" s="63">
        <v>87.281208521154056</v>
      </c>
      <c r="AK20" s="60">
        <v>105.2371175070997</v>
      </c>
      <c r="AL20" s="65">
        <v>72.36594364284187</v>
      </c>
      <c r="AM20" s="60">
        <v>142.53204950449782</v>
      </c>
      <c r="AO20" s="42"/>
      <c r="AS20" s="120"/>
      <c r="BA20" s="42"/>
      <c r="BB20" s="42"/>
    </row>
    <row r="21" spans="1:54" ht="15.75" x14ac:dyDescent="0.25">
      <c r="A21" s="25">
        <v>13</v>
      </c>
      <c r="B21" s="68">
        <v>56.209999999999994</v>
      </c>
      <c r="C21" s="50">
        <f t="shared" si="0"/>
        <v>12.148403896425549</v>
      </c>
      <c r="D21" s="51">
        <f t="shared" si="1"/>
        <v>68.483556739368069</v>
      </c>
      <c r="E21" s="58">
        <f t="shared" si="2"/>
        <v>-24.421960635793617</v>
      </c>
      <c r="F21" s="67">
        <v>123.15</v>
      </c>
      <c r="G21" s="51">
        <f t="shared" si="3"/>
        <v>75.880634345961738</v>
      </c>
      <c r="H21" s="51">
        <f t="shared" si="4"/>
        <v>40.834896834578473</v>
      </c>
      <c r="I21" s="52">
        <f t="shared" si="5"/>
        <v>6.4344688194597941</v>
      </c>
      <c r="J21" s="57">
        <v>0</v>
      </c>
      <c r="K21" s="80">
        <v>31.89</v>
      </c>
      <c r="L21" s="66">
        <v>0</v>
      </c>
      <c r="M21" s="66">
        <v>0</v>
      </c>
      <c r="N21" s="66">
        <v>0</v>
      </c>
      <c r="O21" s="66">
        <v>0</v>
      </c>
      <c r="P21" s="71">
        <f t="shared" si="8"/>
        <v>0</v>
      </c>
      <c r="Q21" s="81">
        <f t="shared" si="9"/>
        <v>31.89</v>
      </c>
      <c r="R21" s="90">
        <v>26.86</v>
      </c>
      <c r="S21" s="83">
        <v>0</v>
      </c>
      <c r="T21" s="83">
        <v>0</v>
      </c>
      <c r="U21" s="83">
        <v>71.95</v>
      </c>
      <c r="V21" s="83">
        <v>0</v>
      </c>
      <c r="W21" s="83">
        <v>0</v>
      </c>
      <c r="X21" s="93">
        <f t="shared" si="10"/>
        <v>26.86</v>
      </c>
      <c r="Y21" s="94">
        <f t="shared" si="11"/>
        <v>71.95</v>
      </c>
      <c r="Z21" s="90">
        <v>15.1</v>
      </c>
      <c r="AA21" s="83">
        <v>0</v>
      </c>
      <c r="AB21" s="83">
        <v>0</v>
      </c>
      <c r="AC21" s="83">
        <v>92.66</v>
      </c>
      <c r="AD21" s="95">
        <f t="shared" si="12"/>
        <v>15.1</v>
      </c>
      <c r="AE21" s="51">
        <f t="shared" si="13"/>
        <v>92.66</v>
      </c>
      <c r="AF21" s="117">
        <v>0.16645241935483901</v>
      </c>
      <c r="AG21" s="116">
        <v>0.40281303763440901</v>
      </c>
      <c r="AH21" s="53">
        <f t="shared" si="6"/>
        <v>6.2680164001049548</v>
      </c>
      <c r="AI21" s="62">
        <f t="shared" si="7"/>
        <v>7.0652263265719739</v>
      </c>
      <c r="AJ21" s="63">
        <v>90.980634345961732</v>
      </c>
      <c r="AK21" s="60">
        <v>104.80840389642555</v>
      </c>
      <c r="AL21" s="65">
        <v>67.694896834578472</v>
      </c>
      <c r="AM21" s="60">
        <v>140.43355673936807</v>
      </c>
      <c r="AO21" s="42"/>
      <c r="AS21" s="120"/>
      <c r="BA21" s="42"/>
      <c r="BB21" s="42"/>
    </row>
    <row r="22" spans="1:54" s="48" customFormat="1" ht="15.75" x14ac:dyDescent="0.25">
      <c r="A22" s="25">
        <v>14</v>
      </c>
      <c r="B22" s="68">
        <v>65.19</v>
      </c>
      <c r="C22" s="50">
        <f t="shared" si="0"/>
        <v>21.00360911726726</v>
      </c>
      <c r="D22" s="51">
        <f t="shared" si="1"/>
        <v>68.227687946900076</v>
      </c>
      <c r="E22" s="58">
        <f t="shared" si="2"/>
        <v>-24.041297064167356</v>
      </c>
      <c r="F22" s="67">
        <v>133.77000000000001</v>
      </c>
      <c r="G22" s="51">
        <f t="shared" si="3"/>
        <v>83.049362155231705</v>
      </c>
      <c r="H22" s="51">
        <f t="shared" si="4"/>
        <v>43.639044147904542</v>
      </c>
      <c r="I22" s="52">
        <f t="shared" si="5"/>
        <v>7.0815936968637905</v>
      </c>
      <c r="J22" s="57">
        <v>0</v>
      </c>
      <c r="K22" s="80">
        <v>31.7</v>
      </c>
      <c r="L22" s="66">
        <v>0</v>
      </c>
      <c r="M22" s="66">
        <v>0</v>
      </c>
      <c r="N22" s="66">
        <v>0</v>
      </c>
      <c r="O22" s="66">
        <v>0</v>
      </c>
      <c r="P22" s="71">
        <f t="shared" si="8"/>
        <v>0</v>
      </c>
      <c r="Q22" s="81">
        <f t="shared" si="9"/>
        <v>31.7</v>
      </c>
      <c r="R22" s="90">
        <v>32.769999999999996</v>
      </c>
      <c r="S22" s="83">
        <v>0</v>
      </c>
      <c r="T22" s="83">
        <v>0</v>
      </c>
      <c r="U22" s="83">
        <v>72.27</v>
      </c>
      <c r="V22" s="83">
        <v>0</v>
      </c>
      <c r="W22" s="83">
        <v>0</v>
      </c>
      <c r="X22" s="93">
        <f t="shared" si="10"/>
        <v>32.769999999999996</v>
      </c>
      <c r="Y22" s="94">
        <f t="shared" si="11"/>
        <v>72.27</v>
      </c>
      <c r="Z22" s="90">
        <v>15.6</v>
      </c>
      <c r="AA22" s="83">
        <v>0</v>
      </c>
      <c r="AB22" s="83">
        <v>0</v>
      </c>
      <c r="AC22" s="83">
        <v>90.36</v>
      </c>
      <c r="AD22" s="95">
        <f t="shared" si="12"/>
        <v>15.6</v>
      </c>
      <c r="AE22" s="51">
        <f t="shared" si="13"/>
        <v>90.36</v>
      </c>
      <c r="AF22" s="117">
        <v>0.16645241935483901</v>
      </c>
      <c r="AG22" s="116">
        <v>0.40281303763440901</v>
      </c>
      <c r="AH22" s="53">
        <f t="shared" si="6"/>
        <v>6.9151412775089511</v>
      </c>
      <c r="AI22" s="62">
        <f t="shared" si="7"/>
        <v>7.2558898981982338</v>
      </c>
      <c r="AJ22" s="63">
        <v>98.649362155231699</v>
      </c>
      <c r="AK22" s="60">
        <v>111.36360911726726</v>
      </c>
      <c r="AL22" s="65">
        <v>76.409044147904538</v>
      </c>
      <c r="AM22" s="60">
        <v>140.49768794690007</v>
      </c>
      <c r="AO22" s="42"/>
      <c r="AP22"/>
      <c r="AQ22"/>
      <c r="AR22"/>
      <c r="AS22" s="121"/>
      <c r="BA22" s="49"/>
      <c r="BB22" s="49"/>
    </row>
    <row r="23" spans="1:54" ht="15.75" x14ac:dyDescent="0.25">
      <c r="A23" s="25">
        <v>15</v>
      </c>
      <c r="B23" s="68">
        <v>89.759999999999991</v>
      </c>
      <c r="C23" s="50">
        <f t="shared" si="0"/>
        <v>29.54609589143206</v>
      </c>
      <c r="D23" s="51">
        <f t="shared" si="1"/>
        <v>82.019243772165424</v>
      </c>
      <c r="E23" s="58">
        <f t="shared" si="2"/>
        <v>-21.805339663597483</v>
      </c>
      <c r="F23" s="67">
        <v>137.72999999999999</v>
      </c>
      <c r="G23" s="51">
        <f t="shared" si="3"/>
        <v>83.863789152597988</v>
      </c>
      <c r="H23" s="51">
        <f t="shared" si="4"/>
        <v>46.56574164448196</v>
      </c>
      <c r="I23" s="52">
        <f t="shared" si="5"/>
        <v>7.3004692029200262</v>
      </c>
      <c r="J23" s="57">
        <v>0</v>
      </c>
      <c r="K23" s="80">
        <v>30.01</v>
      </c>
      <c r="L23" s="66">
        <v>0</v>
      </c>
      <c r="M23" s="66">
        <v>0</v>
      </c>
      <c r="N23" s="66">
        <v>0</v>
      </c>
      <c r="O23" s="66">
        <v>0</v>
      </c>
      <c r="P23" s="71">
        <f t="shared" si="8"/>
        <v>0</v>
      </c>
      <c r="Q23" s="81">
        <f t="shared" si="9"/>
        <v>30.01</v>
      </c>
      <c r="R23" s="90">
        <v>35.67</v>
      </c>
      <c r="S23" s="83">
        <v>0</v>
      </c>
      <c r="T23" s="83">
        <v>0</v>
      </c>
      <c r="U23" s="83">
        <v>68.849999999999994</v>
      </c>
      <c r="V23" s="83">
        <v>0</v>
      </c>
      <c r="W23" s="83">
        <v>0</v>
      </c>
      <c r="X23" s="93">
        <f t="shared" si="10"/>
        <v>35.67</v>
      </c>
      <c r="Y23" s="94">
        <f t="shared" si="11"/>
        <v>68.849999999999994</v>
      </c>
      <c r="Z23" s="90">
        <v>14.5</v>
      </c>
      <c r="AA23" s="83">
        <v>0</v>
      </c>
      <c r="AB23" s="83">
        <v>0</v>
      </c>
      <c r="AC23" s="83">
        <v>90.4</v>
      </c>
      <c r="AD23" s="95">
        <f t="shared" si="12"/>
        <v>14.5</v>
      </c>
      <c r="AE23" s="51">
        <f t="shared" si="13"/>
        <v>90.4</v>
      </c>
      <c r="AF23" s="117">
        <v>0.16645241935483901</v>
      </c>
      <c r="AG23" s="116">
        <v>0.40281303763440901</v>
      </c>
      <c r="AH23" s="53">
        <f t="shared" si="6"/>
        <v>7.1340167835651869</v>
      </c>
      <c r="AI23" s="62">
        <f t="shared" si="7"/>
        <v>7.8018472987681093</v>
      </c>
      <c r="AJ23" s="63">
        <v>98.363789152597988</v>
      </c>
      <c r="AK23" s="60">
        <v>119.94609589143207</v>
      </c>
      <c r="AL23" s="65">
        <v>82.235741644481962</v>
      </c>
      <c r="AM23" s="60">
        <v>150.86924377216542</v>
      </c>
      <c r="AO23" s="42"/>
      <c r="AS23" s="120"/>
      <c r="BA23" s="42"/>
      <c r="BB23" s="42"/>
    </row>
    <row r="24" spans="1:54" ht="15.75" x14ac:dyDescent="0.25">
      <c r="A24" s="25">
        <v>16</v>
      </c>
      <c r="B24" s="68">
        <v>101.98</v>
      </c>
      <c r="C24" s="50">
        <f t="shared" si="0"/>
        <v>32.601918274208202</v>
      </c>
      <c r="D24" s="51">
        <f t="shared" si="1"/>
        <v>92.556907598450636</v>
      </c>
      <c r="E24" s="58">
        <f t="shared" si="2"/>
        <v>-23.178825872658855</v>
      </c>
      <c r="F24" s="67">
        <v>141.79</v>
      </c>
      <c r="G24" s="51">
        <f t="shared" si="3"/>
        <v>87.072719868593339</v>
      </c>
      <c r="H24" s="51">
        <f t="shared" si="4"/>
        <v>47.979198777938379</v>
      </c>
      <c r="I24" s="52">
        <f t="shared" si="5"/>
        <v>6.7380813534682593</v>
      </c>
      <c r="J24" s="57">
        <v>0</v>
      </c>
      <c r="K24" s="80">
        <v>31.47</v>
      </c>
      <c r="L24" s="66">
        <v>0</v>
      </c>
      <c r="M24" s="66">
        <v>0</v>
      </c>
      <c r="N24" s="66">
        <v>0</v>
      </c>
      <c r="O24" s="66">
        <v>0</v>
      </c>
      <c r="P24" s="71">
        <f t="shared" si="8"/>
        <v>0</v>
      </c>
      <c r="Q24" s="81">
        <f t="shared" si="9"/>
        <v>31.47</v>
      </c>
      <c r="R24" s="90">
        <v>26.11</v>
      </c>
      <c r="S24" s="83">
        <v>0</v>
      </c>
      <c r="T24" s="83">
        <v>0</v>
      </c>
      <c r="U24" s="83">
        <v>57.15</v>
      </c>
      <c r="V24" s="83">
        <v>0</v>
      </c>
      <c r="W24" s="83">
        <v>0</v>
      </c>
      <c r="X24" s="93">
        <f t="shared" si="10"/>
        <v>26.11</v>
      </c>
      <c r="Y24" s="94">
        <f t="shared" si="11"/>
        <v>57.15</v>
      </c>
      <c r="Z24" s="90">
        <v>5.2</v>
      </c>
      <c r="AA24" s="83">
        <v>0</v>
      </c>
      <c r="AB24" s="83">
        <v>0</v>
      </c>
      <c r="AC24" s="83">
        <v>91.51</v>
      </c>
      <c r="AD24" s="95">
        <f t="shared" si="12"/>
        <v>5.2</v>
      </c>
      <c r="AE24" s="51">
        <f t="shared" si="13"/>
        <v>91.51</v>
      </c>
      <c r="AF24" s="117">
        <v>0.16645241935483901</v>
      </c>
      <c r="AG24" s="116">
        <v>0.40281303763440901</v>
      </c>
      <c r="AH24" s="53">
        <f t="shared" si="6"/>
        <v>6.57162893411342</v>
      </c>
      <c r="AI24" s="62">
        <f t="shared" si="7"/>
        <v>7.8883610897067342</v>
      </c>
      <c r="AJ24" s="63">
        <v>92.272719868593342</v>
      </c>
      <c r="AK24" s="60">
        <v>124.11191827420821</v>
      </c>
      <c r="AL24" s="65">
        <v>74.089198777938378</v>
      </c>
      <c r="AM24" s="60">
        <v>149.70690759845064</v>
      </c>
      <c r="AO24" s="42"/>
      <c r="AS24" s="120"/>
      <c r="BA24" s="42"/>
      <c r="BB24" s="42"/>
    </row>
    <row r="25" spans="1:54" ht="15.75" x14ac:dyDescent="0.25">
      <c r="A25" s="25">
        <v>17</v>
      </c>
      <c r="B25" s="68">
        <v>114.38</v>
      </c>
      <c r="C25" s="50">
        <f t="shared" si="0"/>
        <v>27.813679111203243</v>
      </c>
      <c r="D25" s="51">
        <f t="shared" si="1"/>
        <v>109.87418036948304</v>
      </c>
      <c r="E25" s="58">
        <f t="shared" si="2"/>
        <v>-23.307859480686279</v>
      </c>
      <c r="F25" s="67">
        <v>163.55000000000001</v>
      </c>
      <c r="G25" s="51">
        <f t="shared" si="3"/>
        <v>88.333309830947584</v>
      </c>
      <c r="H25" s="51">
        <f t="shared" si="4"/>
        <v>68.106977065398041</v>
      </c>
      <c r="I25" s="52">
        <f t="shared" si="5"/>
        <v>7.109713103654399</v>
      </c>
      <c r="J25" s="57">
        <v>0</v>
      </c>
      <c r="K25" s="80">
        <v>31.51</v>
      </c>
      <c r="L25" s="66">
        <v>0</v>
      </c>
      <c r="M25" s="66">
        <v>0</v>
      </c>
      <c r="N25" s="66">
        <v>0</v>
      </c>
      <c r="O25" s="66">
        <v>0</v>
      </c>
      <c r="P25" s="71">
        <f t="shared" si="8"/>
        <v>0</v>
      </c>
      <c r="Q25" s="81">
        <f t="shared" si="9"/>
        <v>31.51</v>
      </c>
      <c r="R25" s="90">
        <v>15.53</v>
      </c>
      <c r="S25" s="83">
        <v>0</v>
      </c>
      <c r="T25" s="83">
        <v>0</v>
      </c>
      <c r="U25" s="83">
        <v>42.15</v>
      </c>
      <c r="V25" s="83">
        <v>0</v>
      </c>
      <c r="W25" s="83">
        <v>0</v>
      </c>
      <c r="X25" s="93">
        <f t="shared" si="10"/>
        <v>15.53</v>
      </c>
      <c r="Y25" s="94">
        <f t="shared" si="11"/>
        <v>42.15</v>
      </c>
      <c r="Z25" s="90">
        <v>3.8</v>
      </c>
      <c r="AA25" s="83">
        <v>0</v>
      </c>
      <c r="AB25" s="83">
        <v>0</v>
      </c>
      <c r="AC25" s="83">
        <v>90.89</v>
      </c>
      <c r="AD25" s="95">
        <f t="shared" si="12"/>
        <v>3.8</v>
      </c>
      <c r="AE25" s="51">
        <f t="shared" si="13"/>
        <v>90.89</v>
      </c>
      <c r="AF25" s="117">
        <v>0.16645241935483901</v>
      </c>
      <c r="AG25" s="116">
        <v>0.40281303763440901</v>
      </c>
      <c r="AH25" s="53">
        <f t="shared" si="6"/>
        <v>6.9432606842995597</v>
      </c>
      <c r="AI25" s="62">
        <f t="shared" si="7"/>
        <v>7.7993274816793132</v>
      </c>
      <c r="AJ25" s="63">
        <v>92.133309830947582</v>
      </c>
      <c r="AK25" s="60">
        <v>118.70367911120324</v>
      </c>
      <c r="AL25" s="65">
        <v>83.636977065398042</v>
      </c>
      <c r="AM25" s="60">
        <v>152.02418036948305</v>
      </c>
      <c r="AO25" s="42"/>
      <c r="AS25" s="120"/>
      <c r="BA25" s="42"/>
      <c r="BB25" s="42"/>
    </row>
    <row r="26" spans="1:54" ht="15.75" x14ac:dyDescent="0.25">
      <c r="A26" s="25">
        <v>18</v>
      </c>
      <c r="B26" s="68">
        <v>102.59</v>
      </c>
      <c r="C26" s="50">
        <f t="shared" si="0"/>
        <v>26.151531977698184</v>
      </c>
      <c r="D26" s="51">
        <f t="shared" si="1"/>
        <v>100.11526571510714</v>
      </c>
      <c r="E26" s="58">
        <f t="shared" si="2"/>
        <v>-23.676797692805312</v>
      </c>
      <c r="F26" s="67">
        <v>184.55</v>
      </c>
      <c r="G26" s="51">
        <f t="shared" si="3"/>
        <v>94.938735931105711</v>
      </c>
      <c r="H26" s="51">
        <f t="shared" si="4"/>
        <v>82.369693684011509</v>
      </c>
      <c r="I26" s="52">
        <f t="shared" si="5"/>
        <v>7.241570384882805</v>
      </c>
      <c r="J26" s="57">
        <v>0</v>
      </c>
      <c r="K26" s="80">
        <v>31.59</v>
      </c>
      <c r="L26" s="66">
        <v>0</v>
      </c>
      <c r="M26" s="66">
        <v>0</v>
      </c>
      <c r="N26" s="66">
        <v>0</v>
      </c>
      <c r="O26" s="66">
        <v>0</v>
      </c>
      <c r="P26" s="71">
        <f t="shared" si="8"/>
        <v>0</v>
      </c>
      <c r="Q26" s="81">
        <f t="shared" si="9"/>
        <v>31.59</v>
      </c>
      <c r="R26" s="90">
        <v>0</v>
      </c>
      <c r="S26" s="83">
        <v>0</v>
      </c>
      <c r="T26" s="83">
        <v>0</v>
      </c>
      <c r="U26" s="83">
        <v>43.02</v>
      </c>
      <c r="V26" s="83">
        <v>0</v>
      </c>
      <c r="W26" s="83">
        <v>0</v>
      </c>
      <c r="X26" s="93">
        <f t="shared" si="10"/>
        <v>0</v>
      </c>
      <c r="Y26" s="94">
        <f t="shared" si="11"/>
        <v>43.02</v>
      </c>
      <c r="Z26" s="90">
        <v>1.8</v>
      </c>
      <c r="AA26" s="83">
        <v>0</v>
      </c>
      <c r="AB26" s="83">
        <v>0</v>
      </c>
      <c r="AC26" s="83">
        <v>91.41</v>
      </c>
      <c r="AD26" s="95">
        <f t="shared" si="12"/>
        <v>1.8</v>
      </c>
      <c r="AE26" s="51">
        <f t="shared" si="13"/>
        <v>91.41</v>
      </c>
      <c r="AF26" s="117">
        <v>0.16645241935483901</v>
      </c>
      <c r="AG26" s="116">
        <v>0.40281303763440901</v>
      </c>
      <c r="AH26" s="53">
        <f t="shared" si="6"/>
        <v>7.0751179655279657</v>
      </c>
      <c r="AI26" s="62">
        <f t="shared" si="7"/>
        <v>7.5103892695602781</v>
      </c>
      <c r="AJ26" s="63">
        <v>96.738735931105708</v>
      </c>
      <c r="AK26" s="60">
        <v>117.56153197769818</v>
      </c>
      <c r="AL26" s="127">
        <v>82.369693684011509</v>
      </c>
      <c r="AM26" s="60">
        <v>143.13526571510715</v>
      </c>
      <c r="AO26" s="42"/>
      <c r="AS26" s="120"/>
      <c r="BA26" s="42"/>
      <c r="BB26" s="42"/>
    </row>
    <row r="27" spans="1:54" ht="15.75" x14ac:dyDescent="0.25">
      <c r="A27" s="25">
        <v>19</v>
      </c>
      <c r="B27" s="68">
        <v>103.02000000000001</v>
      </c>
      <c r="C27" s="50">
        <f t="shared" si="0"/>
        <v>33.258110496359961</v>
      </c>
      <c r="D27" s="51">
        <f t="shared" si="1"/>
        <v>92.902511675370931</v>
      </c>
      <c r="E27" s="58">
        <f t="shared" si="2"/>
        <v>-23.140622171730922</v>
      </c>
      <c r="F27" s="67">
        <v>221.01</v>
      </c>
      <c r="G27" s="51">
        <f t="shared" si="3"/>
        <v>113.80533885742707</v>
      </c>
      <c r="H27" s="51">
        <f t="shared" si="4"/>
        <v>98.646033225349854</v>
      </c>
      <c r="I27" s="52">
        <f t="shared" si="5"/>
        <v>8.5586279172230757</v>
      </c>
      <c r="J27" s="57">
        <v>0</v>
      </c>
      <c r="K27" s="80">
        <v>31.38</v>
      </c>
      <c r="L27" s="66">
        <v>0</v>
      </c>
      <c r="M27" s="66">
        <v>0</v>
      </c>
      <c r="N27" s="66">
        <v>0</v>
      </c>
      <c r="O27" s="66">
        <v>0</v>
      </c>
      <c r="P27" s="71">
        <f t="shared" si="8"/>
        <v>0</v>
      </c>
      <c r="Q27" s="81">
        <f t="shared" si="9"/>
        <v>31.38</v>
      </c>
      <c r="R27" s="90">
        <v>0</v>
      </c>
      <c r="S27" s="83">
        <v>0</v>
      </c>
      <c r="T27" s="83">
        <v>0</v>
      </c>
      <c r="U27" s="83">
        <v>53.93</v>
      </c>
      <c r="V27" s="83">
        <v>0</v>
      </c>
      <c r="W27" s="83">
        <v>0</v>
      </c>
      <c r="X27" s="93">
        <f t="shared" si="10"/>
        <v>0</v>
      </c>
      <c r="Y27" s="94">
        <f t="shared" si="11"/>
        <v>53.93</v>
      </c>
      <c r="Z27" s="90">
        <v>0</v>
      </c>
      <c r="AA27" s="83">
        <v>0</v>
      </c>
      <c r="AB27" s="83">
        <v>0</v>
      </c>
      <c r="AC27" s="83">
        <v>91.93</v>
      </c>
      <c r="AD27" s="95">
        <f t="shared" si="12"/>
        <v>0</v>
      </c>
      <c r="AE27" s="51">
        <f t="shared" si="13"/>
        <v>91.93</v>
      </c>
      <c r="AF27" s="117">
        <v>0.16645241935483901</v>
      </c>
      <c r="AG27" s="116">
        <v>0.40281303763440901</v>
      </c>
      <c r="AH27" s="53">
        <f t="shared" si="6"/>
        <v>8.3921754978682372</v>
      </c>
      <c r="AI27" s="62">
        <f t="shared" si="7"/>
        <v>7.836564790634668</v>
      </c>
      <c r="AJ27" s="63">
        <v>113.80533885742707</v>
      </c>
      <c r="AK27" s="60">
        <v>125.18811049635997</v>
      </c>
      <c r="AL27" s="127">
        <v>98.646033225349854</v>
      </c>
      <c r="AM27" s="60">
        <v>146.83251167537094</v>
      </c>
      <c r="AO27" s="42"/>
      <c r="AS27" s="120"/>
      <c r="BA27" s="42"/>
      <c r="BB27" s="42"/>
    </row>
    <row r="28" spans="1:54" ht="15.75" x14ac:dyDescent="0.25">
      <c r="A28" s="25">
        <v>20</v>
      </c>
      <c r="B28" s="68">
        <v>106.22</v>
      </c>
      <c r="C28" s="50">
        <f t="shared" si="0"/>
        <v>32.93596494172661</v>
      </c>
      <c r="D28" s="51">
        <f t="shared" si="1"/>
        <v>96.576230464126184</v>
      </c>
      <c r="E28" s="58">
        <f t="shared" si="2"/>
        <v>-23.292195405852773</v>
      </c>
      <c r="F28" s="67">
        <v>222.03</v>
      </c>
      <c r="G28" s="51">
        <f t="shared" si="3"/>
        <v>115.24765089909698</v>
      </c>
      <c r="H28" s="51">
        <f t="shared" si="4"/>
        <v>98.184961738541716</v>
      </c>
      <c r="I28" s="52">
        <f t="shared" si="5"/>
        <v>8.5973873623613013</v>
      </c>
      <c r="J28" s="57">
        <v>0</v>
      </c>
      <c r="K28" s="80">
        <v>31.72</v>
      </c>
      <c r="L28" s="66">
        <v>0</v>
      </c>
      <c r="M28" s="66">
        <v>0</v>
      </c>
      <c r="N28" s="66">
        <v>0</v>
      </c>
      <c r="O28" s="66">
        <v>0</v>
      </c>
      <c r="P28" s="71">
        <f t="shared" si="8"/>
        <v>0</v>
      </c>
      <c r="Q28" s="81">
        <f t="shared" si="9"/>
        <v>31.72</v>
      </c>
      <c r="R28" s="90">
        <v>0</v>
      </c>
      <c r="S28" s="83">
        <v>0</v>
      </c>
      <c r="T28" s="83">
        <v>0</v>
      </c>
      <c r="U28" s="83">
        <v>54.93</v>
      </c>
      <c r="V28" s="83">
        <v>0</v>
      </c>
      <c r="W28" s="83">
        <v>0</v>
      </c>
      <c r="X28" s="93">
        <f t="shared" si="10"/>
        <v>0</v>
      </c>
      <c r="Y28" s="94">
        <f t="shared" si="11"/>
        <v>54.93</v>
      </c>
      <c r="Z28" s="90">
        <v>0</v>
      </c>
      <c r="AA28" s="83">
        <v>0</v>
      </c>
      <c r="AB28" s="83">
        <v>0</v>
      </c>
      <c r="AC28" s="83">
        <v>94.12</v>
      </c>
      <c r="AD28" s="95">
        <f t="shared" si="12"/>
        <v>0</v>
      </c>
      <c r="AE28" s="51">
        <f t="shared" si="13"/>
        <v>94.12</v>
      </c>
      <c r="AF28" s="117">
        <v>0.16645241935483901</v>
      </c>
      <c r="AG28" s="116">
        <v>0.40281303763440901</v>
      </c>
      <c r="AH28" s="53">
        <f t="shared" si="6"/>
        <v>8.4309349430064628</v>
      </c>
      <c r="AI28" s="62">
        <f t="shared" si="7"/>
        <v>8.0249915565128163</v>
      </c>
      <c r="AJ28" s="63">
        <v>115.24765089909698</v>
      </c>
      <c r="AK28" s="60">
        <v>127.05596494172661</v>
      </c>
      <c r="AL28" s="127">
        <v>98.184961738541716</v>
      </c>
      <c r="AM28" s="60">
        <v>151.50623046412619</v>
      </c>
      <c r="AO28" s="42"/>
      <c r="AS28" s="120"/>
      <c r="BA28" s="42"/>
      <c r="BB28" s="42"/>
    </row>
    <row r="29" spans="1:54" ht="15.75" x14ac:dyDescent="0.25">
      <c r="A29" s="25">
        <v>21</v>
      </c>
      <c r="B29" s="68">
        <v>97.51</v>
      </c>
      <c r="C29" s="50">
        <f t="shared" si="0"/>
        <v>32.460831336084155</v>
      </c>
      <c r="D29" s="51">
        <f t="shared" si="1"/>
        <v>86.083281871931007</v>
      </c>
      <c r="E29" s="58">
        <f t="shared" si="2"/>
        <v>-21.034113208015128</v>
      </c>
      <c r="F29" s="67">
        <v>217.95</v>
      </c>
      <c r="G29" s="51">
        <f t="shared" si="3"/>
        <v>113.16008535700141</v>
      </c>
      <c r="H29" s="51">
        <f t="shared" si="4"/>
        <v>96.347565030005555</v>
      </c>
      <c r="I29" s="52">
        <f t="shared" si="5"/>
        <v>8.4423496129930395</v>
      </c>
      <c r="J29" s="57">
        <v>0</v>
      </c>
      <c r="K29" s="80">
        <v>29.43</v>
      </c>
      <c r="L29" s="66">
        <v>0</v>
      </c>
      <c r="M29" s="66">
        <v>0</v>
      </c>
      <c r="N29" s="66">
        <v>0</v>
      </c>
      <c r="O29" s="66">
        <v>0</v>
      </c>
      <c r="P29" s="71">
        <f t="shared" si="8"/>
        <v>0</v>
      </c>
      <c r="Q29" s="81">
        <f t="shared" si="9"/>
        <v>29.43</v>
      </c>
      <c r="R29" s="90">
        <v>0</v>
      </c>
      <c r="S29" s="83">
        <v>0</v>
      </c>
      <c r="T29" s="83">
        <v>0</v>
      </c>
      <c r="U29" s="83">
        <v>64.5</v>
      </c>
      <c r="V29" s="83">
        <v>0</v>
      </c>
      <c r="W29" s="83">
        <v>0</v>
      </c>
      <c r="X29" s="93">
        <f t="shared" si="10"/>
        <v>0</v>
      </c>
      <c r="Y29" s="94">
        <f t="shared" si="11"/>
        <v>64.5</v>
      </c>
      <c r="Z29" s="90">
        <v>0</v>
      </c>
      <c r="AA29" s="83">
        <v>0</v>
      </c>
      <c r="AB29" s="83">
        <v>0</v>
      </c>
      <c r="AC29" s="83">
        <v>94.41</v>
      </c>
      <c r="AD29" s="95">
        <f t="shared" si="12"/>
        <v>0</v>
      </c>
      <c r="AE29" s="51">
        <f t="shared" si="13"/>
        <v>94.41</v>
      </c>
      <c r="AF29" s="117">
        <v>0.16645241935483901</v>
      </c>
      <c r="AG29" s="116">
        <v>0.40281303763440901</v>
      </c>
      <c r="AH29" s="53">
        <f t="shared" si="6"/>
        <v>8.2758971936382011</v>
      </c>
      <c r="AI29" s="62">
        <f t="shared" si="7"/>
        <v>7.993073754350462</v>
      </c>
      <c r="AJ29" s="63">
        <v>113.16008535700141</v>
      </c>
      <c r="AK29" s="60">
        <v>126.87083133608415</v>
      </c>
      <c r="AL29" s="127">
        <v>96.347565030005555</v>
      </c>
      <c r="AM29" s="60">
        <v>150.58328187193101</v>
      </c>
      <c r="AO29" s="42"/>
      <c r="AS29" s="120"/>
      <c r="BA29" s="42"/>
      <c r="BB29" s="42"/>
    </row>
    <row r="30" spans="1:54" ht="15.75" x14ac:dyDescent="0.25">
      <c r="A30" s="25">
        <v>22</v>
      </c>
      <c r="B30" s="68">
        <v>104.01</v>
      </c>
      <c r="C30" s="50">
        <f t="shared" si="0"/>
        <v>21.591986504955997</v>
      </c>
      <c r="D30" s="51">
        <f t="shared" si="1"/>
        <v>104.01140909760473</v>
      </c>
      <c r="E30" s="58">
        <f t="shared" si="2"/>
        <v>-21.593395602560737</v>
      </c>
      <c r="F30" s="67">
        <v>209.65</v>
      </c>
      <c r="G30" s="51">
        <f t="shared" si="3"/>
        <v>106.75482679438751</v>
      </c>
      <c r="H30" s="51">
        <f t="shared" si="4"/>
        <v>94.768218743550023</v>
      </c>
      <c r="I30" s="52">
        <f t="shared" si="5"/>
        <v>8.1269544620624554</v>
      </c>
      <c r="J30" s="57">
        <v>0</v>
      </c>
      <c r="K30" s="80">
        <v>29.48</v>
      </c>
      <c r="L30" s="66">
        <v>0</v>
      </c>
      <c r="M30" s="66">
        <v>0</v>
      </c>
      <c r="N30" s="66">
        <v>0</v>
      </c>
      <c r="O30" s="66">
        <v>0</v>
      </c>
      <c r="P30" s="71">
        <f t="shared" si="8"/>
        <v>0</v>
      </c>
      <c r="Q30" s="81">
        <f t="shared" si="9"/>
        <v>29.48</v>
      </c>
      <c r="R30" s="90">
        <v>0</v>
      </c>
      <c r="S30" s="83">
        <v>0</v>
      </c>
      <c r="T30" s="83">
        <v>0</v>
      </c>
      <c r="U30" s="83">
        <v>41.86</v>
      </c>
      <c r="V30" s="83">
        <v>0</v>
      </c>
      <c r="W30" s="83">
        <v>0</v>
      </c>
      <c r="X30" s="93">
        <f t="shared" si="10"/>
        <v>0</v>
      </c>
      <c r="Y30" s="94">
        <f t="shared" si="11"/>
        <v>41.86</v>
      </c>
      <c r="Z30" s="90">
        <v>0</v>
      </c>
      <c r="AA30" s="83">
        <v>0</v>
      </c>
      <c r="AB30" s="83">
        <v>0</v>
      </c>
      <c r="AC30" s="83">
        <v>92.31</v>
      </c>
      <c r="AD30" s="95">
        <f t="shared" si="12"/>
        <v>0</v>
      </c>
      <c r="AE30" s="51">
        <f t="shared" si="13"/>
        <v>92.31</v>
      </c>
      <c r="AF30" s="117">
        <v>0.16645241935483901</v>
      </c>
      <c r="AG30" s="116">
        <v>0.40281303763440901</v>
      </c>
      <c r="AH30" s="53">
        <f t="shared" si="6"/>
        <v>7.960502042707617</v>
      </c>
      <c r="AI30" s="62">
        <f t="shared" si="7"/>
        <v>7.4837913598048544</v>
      </c>
      <c r="AJ30" s="63">
        <v>106.75482679438751</v>
      </c>
      <c r="AK30" s="60">
        <v>113.901986504956</v>
      </c>
      <c r="AL30" s="127">
        <v>94.768218743550023</v>
      </c>
      <c r="AM30" s="60">
        <v>145.87140909760473</v>
      </c>
      <c r="AO30" s="42"/>
      <c r="AP30" s="42"/>
      <c r="AS30" s="120"/>
      <c r="BA30" s="42"/>
      <c r="BB30" s="42"/>
    </row>
    <row r="31" spans="1:54" ht="15.75" x14ac:dyDescent="0.25">
      <c r="A31" s="25">
        <v>23</v>
      </c>
      <c r="B31" s="68">
        <v>78.990000000000009</v>
      </c>
      <c r="C31" s="50">
        <f t="shared" si="0"/>
        <v>17.554424763098794</v>
      </c>
      <c r="D31" s="51">
        <f t="shared" si="1"/>
        <v>83.444077982876522</v>
      </c>
      <c r="E31" s="58">
        <f t="shared" si="2"/>
        <v>-22.008502745975314</v>
      </c>
      <c r="F31" s="67">
        <v>181.06</v>
      </c>
      <c r="G31" s="51">
        <f t="shared" si="3"/>
        <v>89.835400222119247</v>
      </c>
      <c r="H31" s="51">
        <f t="shared" si="4"/>
        <v>84.184045206541384</v>
      </c>
      <c r="I31" s="52">
        <f t="shared" si="5"/>
        <v>7.040554571339384</v>
      </c>
      <c r="J31" s="57">
        <v>0</v>
      </c>
      <c r="K31" s="80">
        <v>29.28</v>
      </c>
      <c r="L31" s="66">
        <v>0</v>
      </c>
      <c r="M31" s="66">
        <v>0</v>
      </c>
      <c r="N31" s="66">
        <v>0</v>
      </c>
      <c r="O31" s="66">
        <v>0</v>
      </c>
      <c r="P31" s="71">
        <f t="shared" si="8"/>
        <v>0</v>
      </c>
      <c r="Q31" s="81">
        <f t="shared" si="9"/>
        <v>29.28</v>
      </c>
      <c r="R31" s="90">
        <v>0</v>
      </c>
      <c r="S31" s="83">
        <v>0</v>
      </c>
      <c r="T31" s="83">
        <v>0</v>
      </c>
      <c r="U31" s="83">
        <v>43.64</v>
      </c>
      <c r="V31" s="83">
        <v>0</v>
      </c>
      <c r="W31" s="83">
        <v>0</v>
      </c>
      <c r="X31" s="93">
        <f t="shared" si="10"/>
        <v>0</v>
      </c>
      <c r="Y31" s="94">
        <f t="shared" si="11"/>
        <v>43.64</v>
      </c>
      <c r="Z31" s="90">
        <v>0</v>
      </c>
      <c r="AA31" s="83">
        <v>0</v>
      </c>
      <c r="AB31" s="83">
        <v>0</v>
      </c>
      <c r="AC31" s="83">
        <v>93.78</v>
      </c>
      <c r="AD31" s="95">
        <f t="shared" si="12"/>
        <v>0</v>
      </c>
      <c r="AE31" s="51">
        <f t="shared" si="13"/>
        <v>93.78</v>
      </c>
      <c r="AF31" s="117">
        <v>0.16645241935483901</v>
      </c>
      <c r="AG31" s="116">
        <v>0.40281303763440901</v>
      </c>
      <c r="AH31" s="53">
        <f t="shared" si="6"/>
        <v>6.8741021519845447</v>
      </c>
      <c r="AI31" s="62">
        <f t="shared" si="7"/>
        <v>6.8686842163902782</v>
      </c>
      <c r="AJ31" s="63">
        <v>89.835400222119247</v>
      </c>
      <c r="AK31" s="60">
        <v>111.3344247630988</v>
      </c>
      <c r="AL31" s="127">
        <v>84.184045206541384</v>
      </c>
      <c r="AM31" s="60">
        <v>127.08407798287652</v>
      </c>
      <c r="AO31" s="42"/>
      <c r="AS31" s="120"/>
      <c r="BA31" s="42"/>
      <c r="BB31" s="42"/>
    </row>
    <row r="32" spans="1:54" ht="16.5" thickBot="1" x14ac:dyDescent="0.3">
      <c r="A32" s="26">
        <v>24</v>
      </c>
      <c r="B32" s="69">
        <v>73.260000000000005</v>
      </c>
      <c r="C32" s="54">
        <f t="shared" si="0"/>
        <v>4.5375384644976151</v>
      </c>
      <c r="D32" s="51">
        <f t="shared" si="1"/>
        <v>91.027469286448692</v>
      </c>
      <c r="E32" s="58">
        <f t="shared" si="2"/>
        <v>-22.305007750946309</v>
      </c>
      <c r="F32" s="70">
        <v>175.26</v>
      </c>
      <c r="G32" s="55">
        <f t="shared" si="3"/>
        <v>83.105061121616004</v>
      </c>
      <c r="H32" s="51">
        <f t="shared" si="4"/>
        <v>85.334779426255167</v>
      </c>
      <c r="I32" s="52">
        <f t="shared" si="5"/>
        <v>6.8201594521288191</v>
      </c>
      <c r="J32" s="57">
        <v>0</v>
      </c>
      <c r="K32" s="80">
        <v>29.42</v>
      </c>
      <c r="L32" s="66">
        <v>0</v>
      </c>
      <c r="M32" s="66">
        <v>0</v>
      </c>
      <c r="N32" s="66">
        <v>0</v>
      </c>
      <c r="O32" s="66">
        <v>0</v>
      </c>
      <c r="P32" s="71">
        <f t="shared" si="8"/>
        <v>0</v>
      </c>
      <c r="Q32" s="81">
        <f t="shared" si="9"/>
        <v>29.42</v>
      </c>
      <c r="R32" s="90">
        <v>0</v>
      </c>
      <c r="S32" s="83">
        <v>0</v>
      </c>
      <c r="T32" s="83">
        <v>0</v>
      </c>
      <c r="U32" s="83">
        <v>43.64</v>
      </c>
      <c r="V32" s="83">
        <v>0</v>
      </c>
      <c r="W32" s="83">
        <v>0</v>
      </c>
      <c r="X32" s="93">
        <f t="shared" si="10"/>
        <v>0</v>
      </c>
      <c r="Y32" s="94">
        <f t="shared" si="11"/>
        <v>43.64</v>
      </c>
      <c r="Z32" s="91">
        <v>0</v>
      </c>
      <c r="AA32" s="92">
        <v>0</v>
      </c>
      <c r="AB32" s="92">
        <v>0</v>
      </c>
      <c r="AC32" s="92">
        <v>93.78</v>
      </c>
      <c r="AD32" s="95">
        <f t="shared" si="12"/>
        <v>0</v>
      </c>
      <c r="AE32" s="51">
        <f t="shared" si="13"/>
        <v>93.78</v>
      </c>
      <c r="AF32" s="117">
        <v>0.16645241935483901</v>
      </c>
      <c r="AG32" s="116">
        <v>0.40281303763440901</v>
      </c>
      <c r="AH32" s="53">
        <f t="shared" si="6"/>
        <v>6.6537070327739798</v>
      </c>
      <c r="AI32" s="62">
        <f t="shared" si="7"/>
        <v>6.7121792114192829</v>
      </c>
      <c r="AJ32" s="64">
        <v>83.105061121616004</v>
      </c>
      <c r="AK32" s="61">
        <v>98.317538464497616</v>
      </c>
      <c r="AL32" s="128">
        <v>85.334779426255167</v>
      </c>
      <c r="AM32" s="61">
        <v>134.66746928644869</v>
      </c>
      <c r="AO32" s="42"/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114.38</v>
      </c>
      <c r="C33" s="40">
        <f t="shared" ref="C33:AE33" si="14">MAX(C9:C32)</f>
        <v>33.258110496359961</v>
      </c>
      <c r="D33" s="40">
        <f t="shared" si="14"/>
        <v>109.87418036948304</v>
      </c>
      <c r="E33" s="40">
        <f t="shared" si="14"/>
        <v>-21.034113208015128</v>
      </c>
      <c r="F33" s="40">
        <f t="shared" si="14"/>
        <v>222.03</v>
      </c>
      <c r="G33" s="40">
        <f t="shared" si="14"/>
        <v>115.24765089909698</v>
      </c>
      <c r="H33" s="40">
        <f t="shared" si="14"/>
        <v>98.646033225349854</v>
      </c>
      <c r="I33" s="40">
        <f t="shared" si="14"/>
        <v>8.5973873623613013</v>
      </c>
      <c r="J33" s="40">
        <f t="shared" si="14"/>
        <v>0</v>
      </c>
      <c r="K33" s="40">
        <f t="shared" si="14"/>
        <v>31.89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31.89</v>
      </c>
      <c r="R33" s="40">
        <f t="shared" si="14"/>
        <v>35.67</v>
      </c>
      <c r="S33" s="40">
        <f t="shared" si="14"/>
        <v>0</v>
      </c>
      <c r="T33" s="40">
        <f t="shared" si="14"/>
        <v>0</v>
      </c>
      <c r="U33" s="40">
        <f t="shared" si="14"/>
        <v>81.99</v>
      </c>
      <c r="V33" s="40">
        <f t="shared" si="14"/>
        <v>0</v>
      </c>
      <c r="W33" s="40">
        <f t="shared" si="14"/>
        <v>0</v>
      </c>
      <c r="X33" s="40">
        <f t="shared" si="14"/>
        <v>35.67</v>
      </c>
      <c r="Y33" s="40">
        <f t="shared" si="14"/>
        <v>81.99</v>
      </c>
      <c r="Z33" s="40"/>
      <c r="AA33" s="40"/>
      <c r="AB33" s="40"/>
      <c r="AC33" s="40"/>
      <c r="AD33" s="40">
        <f t="shared" si="14"/>
        <v>15.6</v>
      </c>
      <c r="AE33" s="40">
        <f t="shared" si="14"/>
        <v>95.45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8.4309349430064628</v>
      </c>
      <c r="AI33" s="40">
        <f t="shared" si="15"/>
        <v>8.0249915565128163</v>
      </c>
      <c r="AJ33" s="40">
        <f t="shared" si="15"/>
        <v>115.24765089909698</v>
      </c>
      <c r="AK33" s="40">
        <f t="shared" si="15"/>
        <v>127.05596494172661</v>
      </c>
      <c r="AL33" s="40">
        <f t="shared" si="15"/>
        <v>98.646033225349854</v>
      </c>
      <c r="AM33" s="129">
        <f t="shared" si="15"/>
        <v>152.02418036948305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70.676734693877563</v>
      </c>
      <c r="C34" s="41">
        <f t="shared" ref="C34:AE34" si="16">AVERAGE(C9:C33,C9:C32)</f>
        <v>15.671884763863289</v>
      </c>
      <c r="D34" s="41">
        <f t="shared" si="16"/>
        <v>78.828951133127276</v>
      </c>
      <c r="E34" s="41">
        <f t="shared" si="16"/>
        <v>-23.666587373361445</v>
      </c>
      <c r="F34" s="41">
        <f t="shared" si="16"/>
        <v>170.8304081632653</v>
      </c>
      <c r="G34" s="41">
        <f t="shared" si="16"/>
        <v>94.17000528296704</v>
      </c>
      <c r="H34" s="41">
        <f t="shared" si="16"/>
        <v>69.495119436484359</v>
      </c>
      <c r="I34" s="41">
        <f t="shared" si="16"/>
        <v>7.1746930659936758</v>
      </c>
      <c r="J34" s="41">
        <f t="shared" si="16"/>
        <v>0</v>
      </c>
      <c r="K34" s="41">
        <f t="shared" si="16"/>
        <v>31.059346938775523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31.059346938775523</v>
      </c>
      <c r="R34" s="41">
        <f t="shared" si="16"/>
        <v>10.756938775510205</v>
      </c>
      <c r="S34" s="41">
        <f t="shared" si="16"/>
        <v>0</v>
      </c>
      <c r="T34" s="41">
        <f t="shared" si="16"/>
        <v>0</v>
      </c>
      <c r="U34" s="41">
        <f t="shared" si="16"/>
        <v>59.67534693877549</v>
      </c>
      <c r="V34" s="41">
        <f t="shared" si="16"/>
        <v>0</v>
      </c>
      <c r="W34" s="41">
        <f t="shared" si="16"/>
        <v>0</v>
      </c>
      <c r="X34" s="41">
        <f t="shared" si="16"/>
        <v>10.756938775510205</v>
      </c>
      <c r="Y34" s="41">
        <f t="shared" si="16"/>
        <v>59.67534693877549</v>
      </c>
      <c r="Z34" s="41">
        <f>AVERAGE(Z9:Z33,Z9:Z32)</f>
        <v>3.8083333333333336</v>
      </c>
      <c r="AA34" s="41">
        <f>AVERAGE(AA9:AA33,AA9:AA32)</f>
        <v>0</v>
      </c>
      <c r="AB34" s="41">
        <f>AVERAGE(AB9:AB33,AB9:AB32)</f>
        <v>0</v>
      </c>
      <c r="AC34" s="41">
        <f t="shared" si="16"/>
        <v>87.425000000000011</v>
      </c>
      <c r="AD34" s="41">
        <f t="shared" si="16"/>
        <v>4.0489795918367344</v>
      </c>
      <c r="AE34" s="41">
        <f t="shared" si="16"/>
        <v>87.588775510204087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7.0082406466388392</v>
      </c>
      <c r="AI34" s="41">
        <f t="shared" si="17"/>
        <v>6.9403938298646004</v>
      </c>
      <c r="AJ34" s="41">
        <f t="shared" si="17"/>
        <v>97.900617527865009</v>
      </c>
      <c r="AK34" s="41">
        <f t="shared" si="17"/>
        <v>103.22694301785033</v>
      </c>
      <c r="AL34" s="41">
        <f t="shared" si="17"/>
        <v>79.524099028321103</v>
      </c>
      <c r="AM34" s="130">
        <f t="shared" si="17"/>
        <v>137.69123684741302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0" t="s">
        <v>15</v>
      </c>
      <c r="B36" s="151"/>
      <c r="C36" s="151"/>
      <c r="D36" s="151"/>
      <c r="E36" s="151"/>
      <c r="F36" s="152"/>
      <c r="G36" s="113"/>
      <c r="H36" s="135" t="s">
        <v>93</v>
      </c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7"/>
      <c r="W36" s="135" t="s">
        <v>94</v>
      </c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35" t="s">
        <v>95</v>
      </c>
      <c r="AM36" s="136"/>
      <c r="AN36" s="136"/>
      <c r="AO36" s="136"/>
      <c r="AP36" s="136"/>
      <c r="AQ36" s="136"/>
      <c r="AR36" s="136"/>
      <c r="AS36" s="137"/>
    </row>
    <row r="37" spans="1:45" ht="23.25" customHeight="1" x14ac:dyDescent="0.25">
      <c r="A37" s="140" t="s">
        <v>92</v>
      </c>
      <c r="B37" s="141"/>
      <c r="C37" s="141"/>
      <c r="D37" s="140" t="s">
        <v>99</v>
      </c>
      <c r="E37" s="141"/>
      <c r="F37" s="142"/>
      <c r="G37" s="114"/>
      <c r="H37" s="139" t="s">
        <v>19</v>
      </c>
      <c r="I37" s="133"/>
      <c r="J37" s="133"/>
      <c r="K37" s="133"/>
      <c r="L37" s="138"/>
      <c r="M37" s="132" t="s">
        <v>17</v>
      </c>
      <c r="N37" s="133"/>
      <c r="O37" s="133"/>
      <c r="P37" s="133"/>
      <c r="Q37" s="138"/>
      <c r="R37" s="132" t="s">
        <v>18</v>
      </c>
      <c r="S37" s="133"/>
      <c r="T37" s="133"/>
      <c r="U37" s="133"/>
      <c r="V37" s="134"/>
      <c r="W37" s="139" t="s">
        <v>96</v>
      </c>
      <c r="X37" s="133"/>
      <c r="Y37" s="133"/>
      <c r="Z37" s="133"/>
      <c r="AA37" s="138"/>
      <c r="AB37" s="132" t="s">
        <v>16</v>
      </c>
      <c r="AC37" s="133"/>
      <c r="AD37" s="133"/>
      <c r="AE37" s="133"/>
      <c r="AF37" s="138"/>
      <c r="AG37" s="132" t="s">
        <v>74</v>
      </c>
      <c r="AH37" s="133"/>
      <c r="AI37" s="133"/>
      <c r="AJ37" s="133"/>
      <c r="AK37" s="134"/>
      <c r="AL37" s="139" t="s">
        <v>91</v>
      </c>
      <c r="AM37" s="133"/>
      <c r="AN37" s="133"/>
      <c r="AO37" s="138"/>
      <c r="AP37" s="132" t="s">
        <v>97</v>
      </c>
      <c r="AQ37" s="133"/>
      <c r="AR37" s="133"/>
      <c r="AS37" s="13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2">
        <v>745</v>
      </c>
      <c r="K38" s="211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2">
        <v>251.11</v>
      </c>
      <c r="Z38" s="211"/>
      <c r="AA38" s="8" t="s">
        <v>21</v>
      </c>
      <c r="AB38" s="5" t="s">
        <v>23</v>
      </c>
      <c r="AC38" s="30"/>
      <c r="AD38" s="212">
        <v>1400.5</v>
      </c>
      <c r="AE38" s="211"/>
      <c r="AF38" s="7" t="s">
        <v>21</v>
      </c>
      <c r="AG38" s="5" t="s">
        <v>24</v>
      </c>
      <c r="AH38" s="6"/>
      <c r="AI38" s="212">
        <v>0</v>
      </c>
      <c r="AJ38" s="211"/>
      <c r="AK38" s="99" t="s">
        <v>21</v>
      </c>
      <c r="AL38" s="98" t="s">
        <v>24</v>
      </c>
      <c r="AM38" s="211">
        <v>24.859400000000001</v>
      </c>
      <c r="AN38" s="213"/>
      <c r="AO38" s="8" t="s">
        <v>21</v>
      </c>
      <c r="AP38" s="5" t="s">
        <v>24</v>
      </c>
      <c r="AQ38" s="211">
        <v>2027.5</v>
      </c>
      <c r="AR38" s="211"/>
      <c r="AS38" s="109" t="s">
        <v>21</v>
      </c>
    </row>
    <row r="39" spans="1:45" ht="15.75" thickBot="1" x14ac:dyDescent="0.3">
      <c r="A39" s="9" t="s">
        <v>22</v>
      </c>
      <c r="B39" s="10">
        <v>4119.88</v>
      </c>
      <c r="C39" s="11" t="s">
        <v>21</v>
      </c>
      <c r="D39" s="9" t="s">
        <v>71</v>
      </c>
      <c r="E39" s="10">
        <v>1617</v>
      </c>
      <c r="F39" s="12" t="s">
        <v>21</v>
      </c>
      <c r="G39" s="97"/>
      <c r="H39" s="100" t="s">
        <v>25</v>
      </c>
      <c r="I39" s="101"/>
      <c r="J39" s="102">
        <v>31.89</v>
      </c>
      <c r="K39" s="103" t="s">
        <v>62</v>
      </c>
      <c r="L39" s="104">
        <v>233.54166666668499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35.67</v>
      </c>
      <c r="Z39" s="101" t="s">
        <v>62</v>
      </c>
      <c r="AA39" s="107">
        <v>233.62500000001799</v>
      </c>
      <c r="AB39" s="105" t="s">
        <v>25</v>
      </c>
      <c r="AC39" s="108"/>
      <c r="AD39" s="102">
        <v>85.7</v>
      </c>
      <c r="AE39" s="103" t="s">
        <v>72</v>
      </c>
      <c r="AF39" s="107">
        <v>0.41388888888888892</v>
      </c>
      <c r="AG39" s="105" t="s">
        <v>25</v>
      </c>
      <c r="AH39" s="101"/>
      <c r="AI39" s="102">
        <v>0</v>
      </c>
      <c r="AJ39" s="101" t="s">
        <v>75</v>
      </c>
      <c r="AK39" s="106">
        <v>233.04166666668499</v>
      </c>
      <c r="AL39" s="100" t="s">
        <v>25</v>
      </c>
      <c r="AM39" s="101">
        <v>15.6</v>
      </c>
      <c r="AN39" s="102" t="s">
        <v>75</v>
      </c>
      <c r="AO39" s="110">
        <v>233.58333333335099</v>
      </c>
      <c r="AP39" s="105" t="s">
        <v>25</v>
      </c>
      <c r="AQ39" s="101">
        <v>95.45</v>
      </c>
      <c r="AR39" s="103"/>
      <c r="AS39" s="106">
        <v>233.45833333335099</v>
      </c>
    </row>
    <row r="40" spans="1:45" ht="16.5" thickTop="1" thickBot="1" x14ac:dyDescent="0.3">
      <c r="AM40" s="131"/>
    </row>
    <row r="41" spans="1:45" ht="24" customHeight="1" thickTop="1" thickBot="1" x14ac:dyDescent="0.3">
      <c r="A41" s="160" t="s">
        <v>26</v>
      </c>
      <c r="B41" s="160"/>
      <c r="C41" s="160"/>
      <c r="D41" s="161"/>
      <c r="E41" s="162" t="s">
        <v>27</v>
      </c>
      <c r="F41" s="163"/>
      <c r="G41" s="164"/>
    </row>
    <row r="42" spans="1:45" ht="25.5" customHeight="1" thickTop="1" thickBot="1" x14ac:dyDescent="0.3">
      <c r="A42" s="165" t="s">
        <v>28</v>
      </c>
      <c r="B42" s="166"/>
      <c r="C42" s="166"/>
      <c r="D42" s="167"/>
      <c r="E42" s="44">
        <v>509.02000000000004</v>
      </c>
      <c r="F42" s="43" t="s">
        <v>69</v>
      </c>
      <c r="G42" s="46">
        <v>233.83333333335099</v>
      </c>
    </row>
    <row r="43" spans="1:45" ht="32.25" customHeight="1" thickBot="1" x14ac:dyDescent="0.3">
      <c r="A43" s="168" t="s">
        <v>70</v>
      </c>
      <c r="B43" s="169"/>
      <c r="C43" s="169"/>
      <c r="D43" s="170"/>
      <c r="E43" s="76"/>
      <c r="F43" s="77"/>
      <c r="G43" s="78">
        <v>54.93</v>
      </c>
    </row>
    <row r="44" spans="1:45" ht="32.25" customHeight="1" thickBot="1" x14ac:dyDescent="0.3">
      <c r="A44" s="168" t="s">
        <v>29</v>
      </c>
      <c r="B44" s="169"/>
      <c r="C44" s="169"/>
      <c r="D44" s="170"/>
      <c r="E44" s="76"/>
      <c r="F44" s="77"/>
      <c r="G44" s="78">
        <v>94.12</v>
      </c>
    </row>
    <row r="45" spans="1:45" ht="29.25" customHeight="1" thickBot="1" x14ac:dyDescent="0.3">
      <c r="A45" s="171" t="s">
        <v>30</v>
      </c>
      <c r="B45" s="172"/>
      <c r="C45" s="172"/>
      <c r="D45" s="173"/>
      <c r="E45" s="44">
        <v>258.23</v>
      </c>
      <c r="F45" s="82" t="s">
        <v>72</v>
      </c>
      <c r="G45" s="47">
        <v>233.83333333335099</v>
      </c>
    </row>
    <row r="46" spans="1:45" ht="34.5" customHeight="1" thickBot="1" x14ac:dyDescent="0.3">
      <c r="A46" s="153" t="s">
        <v>31</v>
      </c>
      <c r="B46" s="154"/>
      <c r="C46" s="154"/>
      <c r="D46" s="155"/>
      <c r="E46" s="45">
        <v>250.78999999999996</v>
      </c>
      <c r="F46" s="79" t="s">
        <v>72</v>
      </c>
      <c r="G46" s="59">
        <v>233.83333333335099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6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6"/>
      <c r="AN80" s="156"/>
      <c r="AO80" s="156"/>
    </row>
    <row r="81" spans="39:41" x14ac:dyDescent="0.25">
      <c r="AM81" s="156"/>
      <c r="AN81" s="156"/>
      <c r="AO81" s="156"/>
    </row>
    <row r="82" spans="39:41" ht="15.75" customHeight="1" x14ac:dyDescent="0.25">
      <c r="AM82" s="96"/>
      <c r="AN82" s="96"/>
      <c r="AO82" s="84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 AOU 23 </vt:lpstr>
      <vt:lpstr>'22 AOU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2023-08-23T07:05:40Z</dcterms:modified>
</cp:coreProperties>
</file>