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8-AOUT 2023\"/>
    </mc:Choice>
  </mc:AlternateContent>
  <xr:revisionPtr revIDLastSave="0" documentId="13_ncr:1_{FC6B2327-32B6-4B6F-A5CE-D1F0F8E117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 AOU 23 " sheetId="3" r:id="rId1"/>
  </sheets>
  <definedNames>
    <definedName name="_xlnm.Print_Area" localSheetId="0">'23 AOU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<sst xmlns="http://schemas.openxmlformats.org/spreadsheetml/2006/main" count="139" uniqueCount="105">
  <si>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</si>
  <si>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</si>
  <si>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</si>
  <si>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</si>
  <si>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</si>
  <si>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</si>
  <si>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</si>
  <si>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</si>
  <si>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</si>
  <si>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</si>
  <si>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</si>
  <si>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</si>
  <si>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</si>
  <si>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</si>
  <si>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</si>
  <si>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</si>
  <si>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</si>
  <si>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</si>
  <si>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</si>
  <si>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</si>
  <si>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</si>
  <si>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</si>
  <si>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</si>
  <si>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</si>
  <si>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</si>
  <si>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</si>
  <si>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</si>
  <si>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</si>
  <si>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</si>
  <si>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</si>
  <si>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</si>
  <si>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</si>
  <si>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</si>
  <si>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</si>
  <si>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</si>
  <si>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</si>
  <si>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</si>
  <si>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</si>
  <si>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</si>
  <si>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</si>
  <si>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</si>
  <si>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</si>
  <si>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</si>
  <si>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</si>
  <si>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</si>
  <si>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</si>
  <si>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</si>
  <si>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</si>
  <si>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</si>
  <si>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</si>
  <si>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</si>
  <si>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</si>
  <si>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</si>
  <si>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</si>
  <si>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</si>
  <si>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</si>
  <si>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</si>
  <si>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</si>
  <si>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</si>
  <si>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</si>
  <si>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</si>
  <si>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</si>
  <si>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</si>
  <si>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</si>
  <si>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</si>
  <si>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</si>
  <si>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</si>
  <si>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</si>
  <si>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</si>
  <si>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</si>
  <si>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</si>
  <si>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</si>
  <si>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</si>
  <si>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</si>
  <si>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</si>
  <si>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</si>
  <si>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</si>
  <si>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</si>
  <si>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</si>
  <si>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</si>
  <si>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</si>
  <si>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</si>
  <si>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</si>
  <si>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</si>
  <si>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</si>
  <si>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</si>
  <si>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</si>
  <si>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</si>
  <si>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</si>
  <si>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</si>
  <si>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</si>
  <si>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</si>
  <si>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</si>
  <si>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</si>
  <si>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</si>
  <si>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</si>
  <si>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</si>
  <si>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</si>
  <si>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</si>
  <si>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</si>
  <si>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</si>
  <si>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</si>
  <si>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BOKO</t>
  </si>
  <si>
    <t>BOKO et TETE</t>
  </si>
  <si>
    <t>MONTCHO et TAGBA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</si>
</sst>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'23 AOU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'!$B$9:$B$32</c:f>
              <c:numCache>
                <c:formatCode>General</c:formatCode>
                <c:ptCount val="24"/>
                <c:pt idx="0">
                  <c:v>67.849999999999994</c:v>
                </c:pt>
                <c:pt idx="1">
                  <c:v>57.61</c:v>
                </c:pt>
                <c:pt idx="2">
                  <c:v>55.870000000000005</c:v>
                </c:pt>
                <c:pt idx="3">
                  <c:v>52.110999999999997</c:v>
                </c:pt>
                <c:pt idx="4">
                  <c:v>35.119999999999997</c:v>
                </c:pt>
                <c:pt idx="5">
                  <c:v>88.67</c:v>
                </c:pt>
                <c:pt idx="6">
                  <c:v>116.38</c:v>
                </c:pt>
                <c:pt idx="7">
                  <c:v>129.52000000000001</c:v>
                </c:pt>
                <c:pt idx="8">
                  <c:v>140.81</c:v>
                </c:pt>
                <c:pt idx="9">
                  <c:v>139.37</c:v>
                </c:pt>
                <c:pt idx="10">
                  <c:v>130.05000000000001</c:v>
                </c:pt>
                <c:pt idx="11">
                  <c:v>135.63999999999999</c:v>
                </c:pt>
                <c:pt idx="12">
                  <c:v>130.92000000000002</c:v>
                </c:pt>
                <c:pt idx="13">
                  <c:v>133.23000000000002</c:v>
                </c:pt>
                <c:pt idx="14">
                  <c:v>80.599999999999994</c:v>
                </c:pt>
                <c:pt idx="15">
                  <c:v>73.05</c:v>
                </c:pt>
                <c:pt idx="16">
                  <c:v>71</c:v>
                </c:pt>
                <c:pt idx="17">
                  <c:v>58.12</c:v>
                </c:pt>
                <c:pt idx="18">
                  <c:v>62.69</c:v>
                </c:pt>
                <c:pt idx="19">
                  <c:v>60.6</c:v>
                </c:pt>
                <c:pt idx="20">
                  <c:v>53.83</c:v>
                </c:pt>
                <c:pt idx="21">
                  <c:v>46.83</c:v>
                </c:pt>
                <c:pt idx="22">
                  <c:v>49.81</c:v>
                </c:pt>
                <c:pt idx="23">
                  <c:v>42.86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'23 AOU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'!$C$9:$C$32</c:f>
              <c:numCache>
                <c:formatCode>General</c:formatCode>
                <c:ptCount val="24"/>
                <c:pt idx="0">
                  <c:v>9.0703743275778663</c:v>
                </c:pt>
                <c:pt idx="1">
                  <c:v>7.8996770279043744</c:v>
                </c:pt>
                <c:pt idx="2">
                  <c:v>4.1704151769636297</c:v>
                </c:pt>
                <c:pt idx="3">
                  <c:v>6.2038176486137502</c:v>
                </c:pt>
                <c:pt idx="4">
                  <c:v>10.133171257464426</c:v>
                </c:pt>
                <c:pt idx="5">
                  <c:v>35.984601434874946</c:v>
                </c:pt>
                <c:pt idx="6">
                  <c:v>53.175173242461852</c:v>
                </c:pt>
                <c:pt idx="7">
                  <c:v>51.028932291175501</c:v>
                </c:pt>
                <c:pt idx="8">
                  <c:v>55.956234064010204</c:v>
                </c:pt>
                <c:pt idx="9">
                  <c:v>56.269369772336738</c:v>
                </c:pt>
                <c:pt idx="10">
                  <c:v>58.403161726392483</c:v>
                </c:pt>
                <c:pt idx="11">
                  <c:v>53.805418970279987</c:v>
                </c:pt>
                <c:pt idx="12">
                  <c:v>52.058532900202756</c:v>
                </c:pt>
                <c:pt idx="13">
                  <c:v>58.582562781918043</c:v>
                </c:pt>
                <c:pt idx="14">
                  <c:v>41.631508347925731</c:v>
                </c:pt>
                <c:pt idx="15">
                  <c:v>28.609389788964165</c:v>
                </c:pt>
                <c:pt idx="16">
                  <c:v>22.045818425308823</c:v>
                </c:pt>
                <c:pt idx="17">
                  <c:v>19.01995331361482</c:v>
                </c:pt>
                <c:pt idx="18">
                  <c:v>26.079441617286804</c:v>
                </c:pt>
                <c:pt idx="19">
                  <c:v>25.691639052777077</c:v>
                </c:pt>
                <c:pt idx="20">
                  <c:v>16.666216656773344</c:v>
                </c:pt>
                <c:pt idx="21">
                  <c:v>19.214818935120107</c:v>
                </c:pt>
                <c:pt idx="22">
                  <c:v>12.606547226559485</c:v>
                </c:pt>
                <c:pt idx="23">
                  <c:v>6.6439521744455732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'23 AOU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'!$D$9:$D$32</c:f>
              <c:numCache>
                <c:formatCode>0.00</c:formatCode>
                <c:ptCount val="24"/>
                <c:pt idx="0">
                  <c:v>81.142494473733535</c:v>
                </c:pt>
                <c:pt idx="1">
                  <c:v>72.445042334875467</c:v>
                </c:pt>
                <c:pt idx="2">
                  <c:v>74.334339632675665</c:v>
                </c:pt>
                <c:pt idx="3">
                  <c:v>71.098462631639848</c:v>
                </c:pt>
                <c:pt idx="4">
                  <c:v>50.419606951979695</c:v>
                </c:pt>
                <c:pt idx="5">
                  <c:v>78.109166158103079</c:v>
                </c:pt>
                <c:pt idx="6">
                  <c:v>87.992684485284428</c:v>
                </c:pt>
                <c:pt idx="7">
                  <c:v>103.02515652859427</c:v>
                </c:pt>
                <c:pt idx="8">
                  <c:v>109.02368763529688</c:v>
                </c:pt>
                <c:pt idx="9">
                  <c:v>107.04562792626746</c:v>
                </c:pt>
                <c:pt idx="10">
                  <c:v>95.990848076906161</c:v>
                </c:pt>
                <c:pt idx="11">
                  <c:v>106.18632812373244</c:v>
                </c:pt>
                <c:pt idx="12">
                  <c:v>102.9369625553484</c:v>
                </c:pt>
                <c:pt idx="13">
                  <c:v>98.920254838113536</c:v>
                </c:pt>
                <c:pt idx="14">
                  <c:v>63.114523851107123</c:v>
                </c:pt>
                <c:pt idx="15">
                  <c:v>67.036070267128565</c:v>
                </c:pt>
                <c:pt idx="16">
                  <c:v>71.572198074578608</c:v>
                </c:pt>
                <c:pt idx="17">
                  <c:v>62.571032925872885</c:v>
                </c:pt>
                <c:pt idx="18">
                  <c:v>59.70979837369174</c:v>
                </c:pt>
                <c:pt idx="19">
                  <c:v>58.397515579908315</c:v>
                </c:pt>
                <c:pt idx="20">
                  <c:v>60.855652268041581</c:v>
                </c:pt>
                <c:pt idx="21">
                  <c:v>51.693340560795832</c:v>
                </c:pt>
                <c:pt idx="22">
                  <c:v>61.31398042148399</c:v>
                </c:pt>
                <c:pt idx="23">
                  <c:v>60.946910278901186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'23 AOU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'!$E$9:$E$32</c:f>
              <c:numCache>
                <c:formatCode>0.00</c:formatCode>
                <c:ptCount val="24"/>
                <c:pt idx="0">
                  <c:v>-22.362868801311421</c:v>
                </c:pt>
                <c:pt idx="1">
                  <c:v>-22.734719362779849</c:v>
                </c:pt>
                <c:pt idx="2">
                  <c:v>-22.634754809639283</c:v>
                </c:pt>
                <c:pt idx="3">
                  <c:v>-25.191280280253586</c:v>
                </c:pt>
                <c:pt idx="4">
                  <c:v>-25.432778209444141</c:v>
                </c:pt>
                <c:pt idx="5">
                  <c:v>-25.423767592978042</c:v>
                </c:pt>
                <c:pt idx="6">
                  <c:v>-24.787857727746278</c:v>
                </c:pt>
                <c:pt idx="7">
                  <c:v>-24.534088819769789</c:v>
                </c:pt>
                <c:pt idx="8">
                  <c:v>-24.169921699307082</c:v>
                </c:pt>
                <c:pt idx="9">
                  <c:v>-23.94499769860418</c:v>
                </c:pt>
                <c:pt idx="10">
                  <c:v>-24.34400980329865</c:v>
                </c:pt>
                <c:pt idx="11">
                  <c:v>-24.351747094012431</c:v>
                </c:pt>
                <c:pt idx="12">
                  <c:v>-24.07549545555116</c:v>
                </c:pt>
                <c:pt idx="13">
                  <c:v>-24.272817620031528</c:v>
                </c:pt>
                <c:pt idx="14">
                  <c:v>-24.146032199032842</c:v>
                </c:pt>
                <c:pt idx="15">
                  <c:v>-22.595460056092733</c:v>
                </c:pt>
                <c:pt idx="16">
                  <c:v>-22.618016499887485</c:v>
                </c:pt>
                <c:pt idx="17">
                  <c:v>-23.470986239487708</c:v>
                </c:pt>
                <c:pt idx="18">
                  <c:v>-23.099239990978564</c:v>
                </c:pt>
                <c:pt idx="19">
                  <c:v>-23.489154632685391</c:v>
                </c:pt>
                <c:pt idx="20">
                  <c:v>-23.691868924814948</c:v>
                </c:pt>
                <c:pt idx="21">
                  <c:v>-24.078159495915934</c:v>
                </c:pt>
                <c:pt idx="22">
                  <c:v>-24.110527648043476</c:v>
                </c:pt>
                <c:pt idx="23">
                  <c:v>-24.730862453346784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'23 AOU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'!$Q$9:$Q$32</c:f>
              <c:numCache>
                <c:formatCode>0.00</c:formatCode>
                <c:ptCount val="24"/>
                <c:pt idx="0">
                  <c:v>29.29</c:v>
                </c:pt>
                <c:pt idx="1">
                  <c:v>29.39</c:v>
                </c:pt>
                <c:pt idx="2">
                  <c:v>29.25</c:v>
                </c:pt>
                <c:pt idx="3">
                  <c:v>31.75</c:v>
                </c:pt>
                <c:pt idx="4">
                  <c:v>31.59</c:v>
                </c:pt>
                <c:pt idx="5">
                  <c:v>31.81</c:v>
                </c:pt>
                <c:pt idx="6">
                  <c:v>31.61</c:v>
                </c:pt>
                <c:pt idx="7">
                  <c:v>31.66</c:v>
                </c:pt>
                <c:pt idx="8">
                  <c:v>31.65</c:v>
                </c:pt>
                <c:pt idx="9">
                  <c:v>31.38</c:v>
                </c:pt>
                <c:pt idx="10">
                  <c:v>31.48</c:v>
                </c:pt>
                <c:pt idx="11">
                  <c:v>31.67</c:v>
                </c:pt>
                <c:pt idx="12">
                  <c:v>31.27</c:v>
                </c:pt>
                <c:pt idx="13">
                  <c:v>31.49</c:v>
                </c:pt>
                <c:pt idx="14">
                  <c:v>31.52</c:v>
                </c:pt>
                <c:pt idx="15">
                  <c:v>30.29</c:v>
                </c:pt>
                <c:pt idx="16">
                  <c:v>30.27</c:v>
                </c:pt>
                <c:pt idx="17">
                  <c:v>30.78</c:v>
                </c:pt>
                <c:pt idx="18">
                  <c:v>30.56</c:v>
                </c:pt>
                <c:pt idx="19">
                  <c:v>30.89</c:v>
                </c:pt>
                <c:pt idx="20">
                  <c:v>31.03</c:v>
                </c:pt>
                <c:pt idx="21">
                  <c:v>31.11</c:v>
                </c:pt>
                <c:pt idx="22">
                  <c:v>30.84</c:v>
                </c:pt>
                <c:pt idx="23">
                  <c:v>31.24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'23 AOU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'!$AE$9:$AE$32</c:f>
              <c:numCache>
                <c:formatCode>0.00</c:formatCode>
                <c:ptCount val="24"/>
                <c:pt idx="0">
                  <c:v>92.59</c:v>
                </c:pt>
                <c:pt idx="1">
                  <c:v>93.2</c:v>
                </c:pt>
                <c:pt idx="2">
                  <c:v>93.28</c:v>
                </c:pt>
                <c:pt idx="3">
                  <c:v>92.71</c:v>
                </c:pt>
                <c:pt idx="4">
                  <c:v>95.19</c:v>
                </c:pt>
                <c:pt idx="5">
                  <c:v>49.72</c:v>
                </c:pt>
                <c:pt idx="6">
                  <c:v>37.78</c:v>
                </c:pt>
                <c:pt idx="7">
                  <c:v>35.79</c:v>
                </c:pt>
                <c:pt idx="8">
                  <c:v>37.11</c:v>
                </c:pt>
                <c:pt idx="9">
                  <c:v>36.99</c:v>
                </c:pt>
                <c:pt idx="10">
                  <c:v>36.799999999999997</c:v>
                </c:pt>
                <c:pt idx="11">
                  <c:v>37.53</c:v>
                </c:pt>
                <c:pt idx="12">
                  <c:v>38.1</c:v>
                </c:pt>
                <c:pt idx="13">
                  <c:v>37.36</c:v>
                </c:pt>
                <c:pt idx="14">
                  <c:v>57.42</c:v>
                </c:pt>
                <c:pt idx="15">
                  <c:v>71.08</c:v>
                </c:pt>
                <c:pt idx="16">
                  <c:v>72.14</c:v>
                </c:pt>
                <c:pt idx="17">
                  <c:v>72.16</c:v>
                </c:pt>
                <c:pt idx="18">
                  <c:v>72.45</c:v>
                </c:pt>
                <c:pt idx="19">
                  <c:v>72.72</c:v>
                </c:pt>
                <c:pt idx="20">
                  <c:v>77.61</c:v>
                </c:pt>
                <c:pt idx="21">
                  <c:v>72.25</c:v>
                </c:pt>
                <c:pt idx="22">
                  <c:v>73.33</c:v>
                </c:pt>
                <c:pt idx="23">
                  <c:v>73.33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'23 AOU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'!$AK$9:$AK$32</c:f>
              <c:numCache>
                <c:formatCode>0.00</c:formatCode>
                <c:ptCount val="24"/>
                <c:pt idx="0">
                  <c:v>101.66037432757787</c:v>
                </c:pt>
                <c:pt idx="1">
                  <c:v>101.09967702790438</c:v>
                </c:pt>
                <c:pt idx="2">
                  <c:v>97.450415176963631</c:v>
                </c:pt>
                <c:pt idx="3">
                  <c:v>98.913817648613744</c:v>
                </c:pt>
                <c:pt idx="4">
                  <c:v>105.32317125746442</c:v>
                </c:pt>
                <c:pt idx="5">
                  <c:v>85.704601434874945</c:v>
                </c:pt>
                <c:pt idx="6">
                  <c:v>90.955173242461854</c:v>
                </c:pt>
                <c:pt idx="7">
                  <c:v>86.8189322911755</c:v>
                </c:pt>
                <c:pt idx="8">
                  <c:v>93.066234064010203</c:v>
                </c:pt>
                <c:pt idx="9">
                  <c:v>93.25936977233674</c:v>
                </c:pt>
                <c:pt idx="10">
                  <c:v>95.20316172639248</c:v>
                </c:pt>
                <c:pt idx="11">
                  <c:v>91.335418970279989</c:v>
                </c:pt>
                <c:pt idx="12">
                  <c:v>90.158532900202758</c:v>
                </c:pt>
                <c:pt idx="13">
                  <c:v>95.942562781918042</c:v>
                </c:pt>
                <c:pt idx="14">
                  <c:v>99.051508347925733</c:v>
                </c:pt>
                <c:pt idx="15">
                  <c:v>99.689389788964164</c:v>
                </c:pt>
                <c:pt idx="16">
                  <c:v>94.185818425308824</c:v>
                </c:pt>
                <c:pt idx="17">
                  <c:v>91.179953313614817</c:v>
                </c:pt>
                <c:pt idx="18">
                  <c:v>98.529441617286807</c:v>
                </c:pt>
                <c:pt idx="19">
                  <c:v>98.411639052777076</c:v>
                </c:pt>
                <c:pt idx="20">
                  <c:v>94.276216656773343</c:v>
                </c:pt>
                <c:pt idx="21">
                  <c:v>91.464818935120107</c:v>
                </c:pt>
                <c:pt idx="22">
                  <c:v>85.936547226559483</c:v>
                </c:pt>
                <c:pt idx="23">
                  <c:v>79.973952174445571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'23 AOU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'!$AM$9:$AM$32</c:f>
              <c:numCache>
                <c:formatCode>0.00</c:formatCode>
                <c:ptCount val="24"/>
                <c:pt idx="0">
                  <c:v>124.80249447373353</c:v>
                </c:pt>
                <c:pt idx="1">
                  <c:v>115.92504233487547</c:v>
                </c:pt>
                <c:pt idx="2">
                  <c:v>118.18433963267566</c:v>
                </c:pt>
                <c:pt idx="3">
                  <c:v>114.75846263163984</c:v>
                </c:pt>
                <c:pt idx="4">
                  <c:v>94.409606951979697</c:v>
                </c:pt>
                <c:pt idx="5">
                  <c:v>121.97916615810307</c:v>
                </c:pt>
                <c:pt idx="6">
                  <c:v>131.86268448528443</c:v>
                </c:pt>
                <c:pt idx="7">
                  <c:v>146.54515652859428</c:v>
                </c:pt>
                <c:pt idx="8">
                  <c:v>152.59368763529687</c:v>
                </c:pt>
                <c:pt idx="9">
                  <c:v>150.83562792626745</c:v>
                </c:pt>
                <c:pt idx="10">
                  <c:v>138.51084807690617</c:v>
                </c:pt>
                <c:pt idx="11">
                  <c:v>148.70632812373245</c:v>
                </c:pt>
                <c:pt idx="12">
                  <c:v>145.58696255534841</c:v>
                </c:pt>
                <c:pt idx="13">
                  <c:v>140.59025483811354</c:v>
                </c:pt>
                <c:pt idx="14">
                  <c:v>142.92452385110712</c:v>
                </c:pt>
                <c:pt idx="15">
                  <c:v>153.41607026712856</c:v>
                </c:pt>
                <c:pt idx="16">
                  <c:v>157.44219807457861</c:v>
                </c:pt>
                <c:pt idx="17">
                  <c:v>148.54103292587288</c:v>
                </c:pt>
                <c:pt idx="18">
                  <c:v>146.45979837369174</c:v>
                </c:pt>
                <c:pt idx="19">
                  <c:v>144.49751557990831</c:v>
                </c:pt>
                <c:pt idx="20">
                  <c:v>146.45565226804158</c:v>
                </c:pt>
                <c:pt idx="21">
                  <c:v>138.63334056079583</c:v>
                </c:pt>
                <c:pt idx="22">
                  <c:v>133.66398042148398</c:v>
                </c:pt>
                <c:pt idx="23">
                  <c:v>131.97691027890119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'23 AOU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'!$F$9:$F$32</c:f>
              <c:numCache>
                <c:formatCode>General</c:formatCode>
                <c:ptCount val="24"/>
                <c:pt idx="0">
                  <c:v>172.84</c:v>
                </c:pt>
                <c:pt idx="1">
                  <c:v>173.59</c:v>
                </c:pt>
                <c:pt idx="2">
                  <c:v>166</c:v>
                </c:pt>
                <c:pt idx="3">
                  <c:v>159.16999999999999</c:v>
                </c:pt>
                <c:pt idx="4">
                  <c:v>159.85</c:v>
                </c:pt>
                <c:pt idx="5">
                  <c:v>155.46</c:v>
                </c:pt>
                <c:pt idx="6">
                  <c:v>141.46</c:v>
                </c:pt>
                <c:pt idx="7">
                  <c:v>169.71</c:v>
                </c:pt>
                <c:pt idx="8">
                  <c:v>154.1</c:v>
                </c:pt>
                <c:pt idx="9">
                  <c:v>152.36000000000001</c:v>
                </c:pt>
                <c:pt idx="10">
                  <c:v>172.82</c:v>
                </c:pt>
                <c:pt idx="11">
                  <c:v>163.47999999999999</c:v>
                </c:pt>
                <c:pt idx="12">
                  <c:v>151.91999999999999</c:v>
                </c:pt>
                <c:pt idx="13">
                  <c:v>140.49</c:v>
                </c:pt>
                <c:pt idx="14">
                  <c:v>157.99</c:v>
                </c:pt>
                <c:pt idx="15">
                  <c:v>175.08</c:v>
                </c:pt>
                <c:pt idx="16">
                  <c:v>197.68</c:v>
                </c:pt>
                <c:pt idx="17">
                  <c:v>218.31</c:v>
                </c:pt>
                <c:pt idx="18">
                  <c:v>253.84</c:v>
                </c:pt>
                <c:pt idx="19">
                  <c:v>250.54</c:v>
                </c:pt>
                <c:pt idx="20">
                  <c:v>245.43</c:v>
                </c:pt>
                <c:pt idx="21">
                  <c:v>228.88</c:v>
                </c:pt>
                <c:pt idx="22">
                  <c:v>221.18</c:v>
                </c:pt>
                <c:pt idx="23">
                  <c:v>212.98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'23 AOU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'!$G$9:$G$32</c:f>
              <c:numCache>
                <c:formatCode>0.00</c:formatCode>
                <c:ptCount val="24"/>
                <c:pt idx="0">
                  <c:v>83.843978787765749</c:v>
                </c:pt>
                <c:pt idx="1">
                  <c:v>86.987049368699275</c:v>
                </c:pt>
                <c:pt idx="2">
                  <c:v>83.023762673538783</c:v>
                </c:pt>
                <c:pt idx="3">
                  <c:v>77.186952377666927</c:v>
                </c:pt>
                <c:pt idx="4">
                  <c:v>77.206516775761941</c:v>
                </c:pt>
                <c:pt idx="5">
                  <c:v>77.089074782657718</c:v>
                </c:pt>
                <c:pt idx="6">
                  <c:v>72.608204508132303</c:v>
                </c:pt>
                <c:pt idx="7">
                  <c:v>95.520533961019609</c:v>
                </c:pt>
                <c:pt idx="8">
                  <c:v>89.389226070317008</c:v>
                </c:pt>
                <c:pt idx="9">
                  <c:v>91.81821873367889</c:v>
                </c:pt>
                <c:pt idx="10">
                  <c:v>95.219121877862477</c:v>
                </c:pt>
                <c:pt idx="11">
                  <c:v>93.091407894686469</c:v>
                </c:pt>
                <c:pt idx="12">
                  <c:v>100.8352989093503</c:v>
                </c:pt>
                <c:pt idx="13">
                  <c:v>91.485086336767594</c:v>
                </c:pt>
                <c:pt idx="14">
                  <c:v>99.782307405796359</c:v>
                </c:pt>
                <c:pt idx="15">
                  <c:v>110.44209603105406</c:v>
                </c:pt>
                <c:pt idx="16">
                  <c:v>109.17673238449757</c:v>
                </c:pt>
                <c:pt idx="17">
                  <c:v>123.12855614833157</c:v>
                </c:pt>
                <c:pt idx="18">
                  <c:v>140.57134104562908</c:v>
                </c:pt>
                <c:pt idx="19">
                  <c:v>137.8206336395811</c:v>
                </c:pt>
                <c:pt idx="20">
                  <c:v>133.19464372315903</c:v>
                </c:pt>
                <c:pt idx="21">
                  <c:v>124.02691034921988</c:v>
                </c:pt>
                <c:pt idx="22">
                  <c:v>120.9380689972576</c:v>
                </c:pt>
                <c:pt idx="23">
                  <c:v>115.85916965185126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'23 AOU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'!$H$9:$H$32</c:f>
              <c:numCache>
                <c:formatCode>0.00</c:formatCode>
                <c:ptCount val="24"/>
                <c:pt idx="0">
                  <c:v>82.267819626693566</c:v>
                </c:pt>
                <c:pt idx="1">
                  <c:v>79.84624971330831</c:v>
                </c:pt>
                <c:pt idx="2">
                  <c:v>76.507949374237995</c:v>
                </c:pt>
                <c:pt idx="3">
                  <c:v>75.774292766173261</c:v>
                </c:pt>
                <c:pt idx="4">
                  <c:v>76.40888908191225</c:v>
                </c:pt>
                <c:pt idx="5">
                  <c:v>72.271227279881302</c:v>
                </c:pt>
                <c:pt idx="6">
                  <c:v>63.173884489281477</c:v>
                </c:pt>
                <c:pt idx="7">
                  <c:v>67.066833206273643</c:v>
                </c:pt>
                <c:pt idx="8">
                  <c:v>58.154328194966048</c:v>
                </c:pt>
                <c:pt idx="9">
                  <c:v>53.586344847549164</c:v>
                </c:pt>
                <c:pt idx="10">
                  <c:v>69.836057595935898</c:v>
                </c:pt>
                <c:pt idx="11">
                  <c:v>63.182361001759233</c:v>
                </c:pt>
                <c:pt idx="12">
                  <c:v>43.732552908846927</c:v>
                </c:pt>
                <c:pt idx="13">
                  <c:v>42.010718091414169</c:v>
                </c:pt>
                <c:pt idx="14">
                  <c:v>50.558390010102485</c:v>
                </c:pt>
                <c:pt idx="15">
                  <c:v>56.412911054841118</c:v>
                </c:pt>
                <c:pt idx="16">
                  <c:v>80.198095939640638</c:v>
                </c:pt>
                <c:pt idx="17">
                  <c:v>86.725414440647015</c:v>
                </c:pt>
                <c:pt idx="18">
                  <c:v>103.46250665661742</c:v>
                </c:pt>
                <c:pt idx="19">
                  <c:v>103.03861267780623</c:v>
                </c:pt>
                <c:pt idx="20">
                  <c:v>102.74878037626299</c:v>
                </c:pt>
                <c:pt idx="21">
                  <c:v>95.995405886475723</c:v>
                </c:pt>
                <c:pt idx="22">
                  <c:v>91.676843178351959</c:v>
                </c:pt>
                <c:pt idx="23">
                  <c:v>88.867337876990391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'23 AOU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'!$I$9:$I$32</c:f>
              <c:numCache>
                <c:formatCode>0.00</c:formatCode>
                <c:ptCount val="24"/>
                <c:pt idx="0">
                  <c:v>6.7282015855406874</c:v>
                </c:pt>
                <c:pt idx="1">
                  <c:v>6.7567009179924176</c:v>
                </c:pt>
                <c:pt idx="2">
                  <c:v>6.4682879522232204</c:v>
                </c:pt>
                <c:pt idx="3">
                  <c:v>6.2087548561597989</c:v>
                </c:pt>
                <c:pt idx="4">
                  <c:v>6.2345941423257889</c:v>
                </c:pt>
                <c:pt idx="5">
                  <c:v>6.0996979374609728</c:v>
                </c:pt>
                <c:pt idx="6">
                  <c:v>5.6779110025862272</c:v>
                </c:pt>
                <c:pt idx="7">
                  <c:v>7.1226328327067838</c:v>
                </c:pt>
                <c:pt idx="8">
                  <c:v>6.55644573471693</c:v>
                </c:pt>
                <c:pt idx="9">
                  <c:v>6.9554364187719377</c:v>
                </c:pt>
                <c:pt idx="10">
                  <c:v>7.7648205262016168</c:v>
                </c:pt>
                <c:pt idx="11">
                  <c:v>7.206231103554301</c:v>
                </c:pt>
                <c:pt idx="12">
                  <c:v>7.3521481818027601</c:v>
                </c:pt>
                <c:pt idx="13">
                  <c:v>6.9941955718182376</c:v>
                </c:pt>
                <c:pt idx="14">
                  <c:v>7.6493025841011493</c:v>
                </c:pt>
                <c:pt idx="15">
                  <c:v>8.2249929141048295</c:v>
                </c:pt>
                <c:pt idx="16">
                  <c:v>8.3051716758618266</c:v>
                </c:pt>
                <c:pt idx="17">
                  <c:v>8.4560294110214027</c:v>
                </c:pt>
                <c:pt idx="18">
                  <c:v>9.8061522977534974</c:v>
                </c:pt>
                <c:pt idx="19">
                  <c:v>9.6807536826126732</c:v>
                </c:pt>
                <c:pt idx="20">
                  <c:v>9.4865759005779733</c:v>
                </c:pt>
                <c:pt idx="21">
                  <c:v>8.8576837643043955</c:v>
                </c:pt>
                <c:pt idx="22">
                  <c:v>8.565087824390444</c:v>
                </c:pt>
                <c:pt idx="23">
                  <c:v>8.2534924711583511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'23 AOU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1.4</c:v>
                </c:pt>
                <c:pt idx="7">
                  <c:v>8.8000000000000007</c:v>
                </c:pt>
                <c:pt idx="8">
                  <c:v>10.8</c:v>
                </c:pt>
                <c:pt idx="9">
                  <c:v>16.7</c:v>
                </c:pt>
                <c:pt idx="10">
                  <c:v>19.5</c:v>
                </c:pt>
                <c:pt idx="11">
                  <c:v>10</c:v>
                </c:pt>
                <c:pt idx="12">
                  <c:v>12.6</c:v>
                </c:pt>
                <c:pt idx="13">
                  <c:v>10.7</c:v>
                </c:pt>
                <c:pt idx="14">
                  <c:v>6.4</c:v>
                </c:pt>
                <c:pt idx="15">
                  <c:v>3.6</c:v>
                </c:pt>
                <c:pt idx="16">
                  <c:v>1.3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'23 AOU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'23 AOU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'23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'23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'23 AOU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'23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'23 AOU 23 '!$AJ$9:$AJ$32</c:f>
              <c:numCache>
                <c:formatCode>0.00</c:formatCode>
                <c:ptCount val="24"/>
                <c:pt idx="0">
                  <c:v>83.843978787765749</c:v>
                </c:pt>
                <c:pt idx="1">
                  <c:v>86.987049368699275</c:v>
                </c:pt>
                <c:pt idx="2">
                  <c:v>83.023762673538783</c:v>
                </c:pt>
                <c:pt idx="3">
                  <c:v>77.186952377666927</c:v>
                </c:pt>
                <c:pt idx="4">
                  <c:v>77.206516775761941</c:v>
                </c:pt>
                <c:pt idx="5">
                  <c:v>77.589074782657718</c:v>
                </c:pt>
                <c:pt idx="6">
                  <c:v>74.008204508132309</c:v>
                </c:pt>
                <c:pt idx="7">
                  <c:v>104.32053396101961</c:v>
                </c:pt>
                <c:pt idx="8">
                  <c:v>100.18922607031701</c:v>
                </c:pt>
                <c:pt idx="9">
                  <c:v>108.51821873367889</c:v>
                </c:pt>
                <c:pt idx="10">
                  <c:v>114.71912187786248</c:v>
                </c:pt>
                <c:pt idx="11">
                  <c:v>103.09140789468647</c:v>
                </c:pt>
                <c:pt idx="12">
                  <c:v>113.43529890935029</c:v>
                </c:pt>
                <c:pt idx="13">
                  <c:v>102.1850863367676</c:v>
                </c:pt>
                <c:pt idx="14">
                  <c:v>106.18230740579637</c:v>
                </c:pt>
                <c:pt idx="15">
                  <c:v>114.04209603105406</c:v>
                </c:pt>
                <c:pt idx="16">
                  <c:v>110.47673238449757</c:v>
                </c:pt>
                <c:pt idx="17">
                  <c:v>123.12855614833157</c:v>
                </c:pt>
                <c:pt idx="18">
                  <c:v>140.57134104562908</c:v>
                </c:pt>
                <c:pt idx="19">
                  <c:v>137.8206336395811</c:v>
                </c:pt>
                <c:pt idx="20">
                  <c:v>133.19464372315903</c:v>
                </c:pt>
                <c:pt idx="21">
                  <c:v>124.02691034921988</c:v>
                </c:pt>
                <c:pt idx="22">
                  <c:v>120.9380689972576</c:v>
                </c:pt>
                <c:pt idx="23">
                  <c:v>115.85916965185126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'23 AOU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'23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'23 AOU 23 '!$AL$9:$AL$32</c:f>
              <c:numCache>
                <c:formatCode>0.00</c:formatCode>
                <c:ptCount val="24"/>
                <c:pt idx="0">
                  <c:v>82.267819626693566</c:v>
                </c:pt>
                <c:pt idx="1">
                  <c:v>79.84624971330831</c:v>
                </c:pt>
                <c:pt idx="2">
                  <c:v>76.507949374237995</c:v>
                </c:pt>
                <c:pt idx="3">
                  <c:v>75.774292766173261</c:v>
                </c:pt>
                <c:pt idx="4">
                  <c:v>76.40888908191225</c:v>
                </c:pt>
                <c:pt idx="5">
                  <c:v>72.611227279881305</c:v>
                </c:pt>
                <c:pt idx="6">
                  <c:v>65.51388448928148</c:v>
                </c:pt>
                <c:pt idx="7">
                  <c:v>71.776833206273636</c:v>
                </c:pt>
                <c:pt idx="8">
                  <c:v>61.57432819496605</c:v>
                </c:pt>
                <c:pt idx="9">
                  <c:v>63.346344847549162</c:v>
                </c:pt>
                <c:pt idx="10">
                  <c:v>77.636057595935895</c:v>
                </c:pt>
                <c:pt idx="11">
                  <c:v>75.122361001759231</c:v>
                </c:pt>
                <c:pt idx="12">
                  <c:v>68.472552908846922</c:v>
                </c:pt>
                <c:pt idx="13">
                  <c:v>70.660718091414168</c:v>
                </c:pt>
                <c:pt idx="14">
                  <c:v>83.248390010102483</c:v>
                </c:pt>
                <c:pt idx="15">
                  <c:v>89.962911054841115</c:v>
                </c:pt>
                <c:pt idx="16">
                  <c:v>95.558095939640637</c:v>
                </c:pt>
                <c:pt idx="17">
                  <c:v>86.725414440647015</c:v>
                </c:pt>
                <c:pt idx="18">
                  <c:v>103.46250665661742</c:v>
                </c:pt>
                <c:pt idx="19">
                  <c:v>103.03861267780623</c:v>
                </c:pt>
                <c:pt idx="20">
                  <c:v>102.74878037626299</c:v>
                </c:pt>
                <c:pt idx="21">
                  <c:v>95.995405886475723</c:v>
                </c:pt>
                <c:pt idx="22">
                  <c:v>91.676843178351959</c:v>
                </c:pt>
                <c:pt idx="23">
                  <c:v>88.867337876990391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6" zoomScale="85" zoomScaleNormal="85" zoomScaleSheetLayoutView="85" workbookViewId="0">
      <selection activeCell="M23" sqref="M23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99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45161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87</v>
      </c>
      <c r="AG4" s="174"/>
      <c r="AH4" s="174"/>
      <c r="AI4" s="174"/>
      <c r="AJ4" s="149" t="s">
        <v>100</v>
      </c>
      <c r="AK4" s="150"/>
      <c r="AL4" s="149" t="s">
        <v>101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72</v>
      </c>
      <c r="K6" s="167"/>
      <c r="L6" s="165"/>
      <c r="M6" s="165"/>
      <c r="N6" s="165"/>
      <c r="O6" s="165"/>
      <c r="P6" s="166"/>
      <c r="Q6" s="168"/>
      <c r="R6" s="158" t="s">
        <v>88</v>
      </c>
      <c r="S6" s="159"/>
      <c r="T6" s="159"/>
      <c r="U6" s="159"/>
      <c r="V6" s="159"/>
      <c r="W6" s="159"/>
      <c r="X6" s="159"/>
      <c r="Y6" s="159"/>
      <c r="Z6" s="158" t="s">
        <v>89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86</v>
      </c>
      <c r="Y7" s="157"/>
      <c r="Z7" s="180" t="s">
        <v>3</v>
      </c>
      <c r="AA7" s="181"/>
      <c r="AB7" s="181"/>
      <c r="AC7" s="156"/>
      <c r="AD7" s="209" t="s">
        <v>86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75</v>
      </c>
      <c r="S8" s="87" t="s">
        <v>76</v>
      </c>
      <c r="T8" s="87" t="s">
        <v>79</v>
      </c>
      <c r="U8" s="87" t="s">
        <v>80</v>
      </c>
      <c r="V8" s="87" t="s">
        <v>81</v>
      </c>
      <c r="W8" s="87" t="s">
        <v>82</v>
      </c>
      <c r="X8" s="13" t="s">
        <v>40</v>
      </c>
      <c r="Y8" s="14" t="s">
        <v>85</v>
      </c>
      <c r="Z8" s="86" t="s">
        <v>77</v>
      </c>
      <c r="AA8" s="87" t="s">
        <v>78</v>
      </c>
      <c r="AB8" s="87" t="s">
        <v>83</v>
      </c>
      <c r="AC8" s="88" t="s">
        <v>84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67.849999999999994</v>
      </c>
      <c r="C9" s="51">
        <f t="shared" ref="C9:C32" si="0">AK9-AE9</f>
        <v>9.0703743275778663</v>
      </c>
      <c r="D9" s="52">
        <f t="shared" ref="D9:D32" si="1">AM9-Y9</f>
        <v>81.142494473733535</v>
      </c>
      <c r="E9" s="59">
        <f t="shared" ref="E9:E32" si="2">(AG9+AI9)-Q9</f>
        <v>-22.362868801311421</v>
      </c>
      <c r="F9" s="76">
        <v>172.84</v>
      </c>
      <c r="G9" s="52">
        <f t="shared" ref="G9:G32" si="3">AJ9-AD9</f>
        <v>83.843978787765749</v>
      </c>
      <c r="H9" s="52">
        <f t="shared" ref="H9:H32" si="4">AL9-X9</f>
        <v>82.267819626693566</v>
      </c>
      <c r="I9" s="53">
        <f t="shared" ref="I9:I32" si="5">(AH9+AF9)-P9</f>
        <v>6.7282015855406874</v>
      </c>
      <c r="J9" s="58">
        <v>0</v>
      </c>
      <c r="K9" s="84">
        <v>29.29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29.29</v>
      </c>
      <c r="R9" s="91">
        <v>0</v>
      </c>
      <c r="S9" s="84">
        <v>0</v>
      </c>
      <c r="T9" s="84">
        <v>0</v>
      </c>
      <c r="U9" s="84">
        <v>43.66</v>
      </c>
      <c r="V9" s="68">
        <v>0</v>
      </c>
      <c r="W9" s="90">
        <v>0</v>
      </c>
      <c r="X9" s="94">
        <f>R9+T9+V9</f>
        <v>0</v>
      </c>
      <c r="Y9" s="95">
        <f>S9+U9+W9</f>
        <v>43.66</v>
      </c>
      <c r="Z9" s="91">
        <v>0</v>
      </c>
      <c r="AA9" s="84">
        <v>0</v>
      </c>
      <c r="AB9" s="84">
        <v>0</v>
      </c>
      <c r="AC9" s="84">
        <v>92.59</v>
      </c>
      <c r="AD9" s="96">
        <f>Z9+AB9</f>
        <v>0</v>
      </c>
      <c r="AE9" s="52">
        <f>AA9+AC9</f>
        <v>92.59</v>
      </c>
      <c r="AF9" s="116">
        <v>0.16645241935483901</v>
      </c>
      <c r="AG9" s="117">
        <v>0.40281303763440901</v>
      </c>
      <c r="AH9" s="54">
        <f t="shared" ref="AH9:AH32" si="6">(F9+P9+X9+AD9)-(AJ9+AL9+AF9)</f>
        <v>6.561749166185848</v>
      </c>
      <c r="AI9" s="63">
        <f t="shared" ref="AI9:AI32" si="7">(B9+Q9+Y9+AE9)-(AM9+AK9+AG9)</f>
        <v>6.5243181610541683</v>
      </c>
      <c r="AJ9" s="64">
        <v>83.843978787765749</v>
      </c>
      <c r="AK9" s="61">
        <v>101.66037432757787</v>
      </c>
      <c r="AL9" s="66">
        <v>82.267819626693566</v>
      </c>
      <c r="AM9" s="61">
        <v>124.80249447373353</v>
      </c>
      <c r="AS9" s="121"/>
      <c r="BA9" s="42"/>
      <c r="BB9" s="42"/>
    </row>
    <row r="10" spans="1:54" ht="15.75" x14ac:dyDescent="0.25">
      <c r="A10" s="25">
        <v>2</v>
      </c>
      <c r="B10" s="69">
        <v>57.61</v>
      </c>
      <c r="C10" s="51">
        <f t="shared" si="0"/>
        <v>7.8996770279043744</v>
      </c>
      <c r="D10" s="52">
        <f t="shared" si="1"/>
        <v>72.445042334875467</v>
      </c>
      <c r="E10" s="59">
        <f t="shared" si="2"/>
        <v>-22.734719362779849</v>
      </c>
      <c r="F10" s="68">
        <v>173.59</v>
      </c>
      <c r="G10" s="52">
        <f t="shared" si="3"/>
        <v>86.987049368699275</v>
      </c>
      <c r="H10" s="52">
        <f t="shared" si="4"/>
        <v>79.84624971330831</v>
      </c>
      <c r="I10" s="53">
        <f t="shared" si="5"/>
        <v>6.7567009179924176</v>
      </c>
      <c r="J10" s="58">
        <v>0</v>
      </c>
      <c r="K10" s="81">
        <v>29.39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29.39</v>
      </c>
      <c r="R10" s="91">
        <v>0</v>
      </c>
      <c r="S10" s="84">
        <v>0</v>
      </c>
      <c r="T10" s="84">
        <v>0</v>
      </c>
      <c r="U10" s="84">
        <v>43.48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43.48</v>
      </c>
      <c r="Z10" s="91">
        <v>0</v>
      </c>
      <c r="AA10" s="84">
        <v>0</v>
      </c>
      <c r="AB10" s="84">
        <v>0</v>
      </c>
      <c r="AC10" s="84">
        <v>93.2</v>
      </c>
      <c r="AD10" s="96">
        <f t="shared" ref="AD10:AD32" si="12">Z10+AB10</f>
        <v>0</v>
      </c>
      <c r="AE10" s="52">
        <f t="shared" ref="AE10:AE32" si="13">AA10+AC10</f>
        <v>93.2</v>
      </c>
      <c r="AF10" s="118">
        <v>0.16645241935483901</v>
      </c>
      <c r="AG10" s="117">
        <v>0.40281303763440901</v>
      </c>
      <c r="AH10" s="54">
        <f t="shared" si="6"/>
        <v>6.5902484986375782</v>
      </c>
      <c r="AI10" s="63">
        <f t="shared" si="7"/>
        <v>6.2524675995857422</v>
      </c>
      <c r="AJ10" s="64">
        <v>86.987049368699275</v>
      </c>
      <c r="AK10" s="61">
        <v>101.09967702790438</v>
      </c>
      <c r="AL10" s="66">
        <v>79.84624971330831</v>
      </c>
      <c r="AM10" s="61">
        <v>115.92504233487547</v>
      </c>
      <c r="AS10" s="121"/>
      <c r="BA10" s="42"/>
      <c r="BB10" s="42"/>
    </row>
    <row r="11" spans="1:54" ht="15" customHeight="1" x14ac:dyDescent="0.25">
      <c r="A11" s="25">
        <v>3</v>
      </c>
      <c r="B11" s="69">
        <v>55.870000000000005</v>
      </c>
      <c r="C11" s="51">
        <f t="shared" si="0"/>
        <v>4.1704151769636297</v>
      </c>
      <c r="D11" s="52">
        <f t="shared" si="1"/>
        <v>74.334339632675665</v>
      </c>
      <c r="E11" s="59">
        <f t="shared" si="2"/>
        <v>-22.634754809639283</v>
      </c>
      <c r="F11" s="68">
        <v>166</v>
      </c>
      <c r="G11" s="52">
        <f t="shared" si="3"/>
        <v>83.023762673538783</v>
      </c>
      <c r="H11" s="52">
        <f t="shared" si="4"/>
        <v>76.507949374237995</v>
      </c>
      <c r="I11" s="53">
        <f t="shared" si="5"/>
        <v>6.4682879522232204</v>
      </c>
      <c r="J11" s="58">
        <v>0</v>
      </c>
      <c r="K11" s="81">
        <v>29.25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29.25</v>
      </c>
      <c r="R11" s="91">
        <v>0</v>
      </c>
      <c r="S11" s="84">
        <v>0</v>
      </c>
      <c r="T11" s="84">
        <v>0</v>
      </c>
      <c r="U11" s="84">
        <v>43.85</v>
      </c>
      <c r="V11" s="84">
        <v>0</v>
      </c>
      <c r="W11" s="84">
        <v>0</v>
      </c>
      <c r="X11" s="94">
        <f t="shared" si="10"/>
        <v>0</v>
      </c>
      <c r="Y11" s="95">
        <f t="shared" si="11"/>
        <v>43.85</v>
      </c>
      <c r="Z11" s="91">
        <v>0</v>
      </c>
      <c r="AA11" s="84">
        <v>0</v>
      </c>
      <c r="AB11" s="84">
        <v>0</v>
      </c>
      <c r="AC11" s="84">
        <v>93.28</v>
      </c>
      <c r="AD11" s="96">
        <f t="shared" si="12"/>
        <v>0</v>
      </c>
      <c r="AE11" s="52">
        <f t="shared" si="13"/>
        <v>93.28</v>
      </c>
      <c r="AF11" s="118">
        <v>0.16645241935483901</v>
      </c>
      <c r="AG11" s="117">
        <v>0.40281303763440901</v>
      </c>
      <c r="AH11" s="54">
        <f t="shared" si="6"/>
        <v>6.3018355328683811</v>
      </c>
      <c r="AI11" s="63">
        <f t="shared" si="7"/>
        <v>6.2124321527263078</v>
      </c>
      <c r="AJ11" s="64">
        <v>83.023762673538783</v>
      </c>
      <c r="AK11" s="61">
        <v>97.450415176963631</v>
      </c>
      <c r="AL11" s="66">
        <v>76.507949374237995</v>
      </c>
      <c r="AM11" s="61">
        <v>118.18433963267566</v>
      </c>
      <c r="AS11" s="121"/>
      <c r="BA11" s="42"/>
      <c r="BB11" s="42"/>
    </row>
    <row r="12" spans="1:54" ht="15" customHeight="1" x14ac:dyDescent="0.25">
      <c r="A12" s="25">
        <v>4</v>
      </c>
      <c r="B12" s="69">
        <v>52.110999999999997</v>
      </c>
      <c r="C12" s="51">
        <f t="shared" si="0"/>
        <v>6.2038176486137502</v>
      </c>
      <c r="D12" s="52">
        <f t="shared" si="1"/>
        <v>71.098462631639848</v>
      </c>
      <c r="E12" s="59">
        <f t="shared" si="2"/>
        <v>-25.191280280253586</v>
      </c>
      <c r="F12" s="68">
        <v>159.16999999999999</v>
      </c>
      <c r="G12" s="52">
        <f t="shared" si="3"/>
        <v>77.186952377666927</v>
      </c>
      <c r="H12" s="52">
        <f t="shared" si="4"/>
        <v>75.774292766173261</v>
      </c>
      <c r="I12" s="53">
        <f t="shared" si="5"/>
        <v>6.2087548561597989</v>
      </c>
      <c r="J12" s="58">
        <v>0</v>
      </c>
      <c r="K12" s="81">
        <v>31.75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31.75</v>
      </c>
      <c r="R12" s="91">
        <v>0</v>
      </c>
      <c r="S12" s="84">
        <v>0</v>
      </c>
      <c r="T12" s="84">
        <v>0</v>
      </c>
      <c r="U12" s="84">
        <v>43.66</v>
      </c>
      <c r="V12" s="84">
        <v>0</v>
      </c>
      <c r="W12" s="84">
        <v>0</v>
      </c>
      <c r="X12" s="94">
        <f t="shared" si="10"/>
        <v>0</v>
      </c>
      <c r="Y12" s="95">
        <f t="shared" si="11"/>
        <v>43.66</v>
      </c>
      <c r="Z12" s="91">
        <v>0</v>
      </c>
      <c r="AA12" s="84">
        <v>0</v>
      </c>
      <c r="AB12" s="84">
        <v>0</v>
      </c>
      <c r="AC12" s="84">
        <v>92.71</v>
      </c>
      <c r="AD12" s="96">
        <f t="shared" si="12"/>
        <v>0</v>
      </c>
      <c r="AE12" s="52">
        <f t="shared" si="13"/>
        <v>92.71</v>
      </c>
      <c r="AF12" s="118">
        <v>0.16645241935483901</v>
      </c>
      <c r="AG12" s="117">
        <v>0.40281303763440901</v>
      </c>
      <c r="AH12" s="54">
        <f t="shared" si="6"/>
        <v>6.0423024368049596</v>
      </c>
      <c r="AI12" s="63">
        <f t="shared" si="7"/>
        <v>6.1559066821120041</v>
      </c>
      <c r="AJ12" s="64">
        <v>77.186952377666927</v>
      </c>
      <c r="AK12" s="61">
        <v>98.913817648613744</v>
      </c>
      <c r="AL12" s="66">
        <v>75.774292766173261</v>
      </c>
      <c r="AM12" s="61">
        <v>114.75846263163984</v>
      </c>
      <c r="AS12" s="121"/>
      <c r="BA12" s="42"/>
      <c r="BB12" s="42"/>
    </row>
    <row r="13" spans="1:54" ht="15.75" x14ac:dyDescent="0.25">
      <c r="A13" s="25">
        <v>5</v>
      </c>
      <c r="B13" s="69">
        <v>35.119999999999997</v>
      </c>
      <c r="C13" s="51">
        <f t="shared" si="0"/>
        <v>10.133171257464426</v>
      </c>
      <c r="D13" s="52">
        <f t="shared" si="1"/>
        <v>50.419606951979695</v>
      </c>
      <c r="E13" s="59">
        <f t="shared" si="2"/>
        <v>-25.432778209444141</v>
      </c>
      <c r="F13" s="68">
        <v>159.85</v>
      </c>
      <c r="G13" s="52">
        <f t="shared" si="3"/>
        <v>77.206516775761941</v>
      </c>
      <c r="H13" s="52">
        <f t="shared" si="4"/>
        <v>76.40888908191225</v>
      </c>
      <c r="I13" s="53">
        <f t="shared" si="5"/>
        <v>6.2345941423257889</v>
      </c>
      <c r="J13" s="58">
        <v>0</v>
      </c>
      <c r="K13" s="81">
        <v>31.59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31.59</v>
      </c>
      <c r="R13" s="91">
        <v>0</v>
      </c>
      <c r="S13" s="84">
        <v>0</v>
      </c>
      <c r="T13" s="84">
        <v>0</v>
      </c>
      <c r="U13" s="84">
        <v>43.99</v>
      </c>
      <c r="V13" s="84">
        <v>0</v>
      </c>
      <c r="W13" s="84">
        <v>0</v>
      </c>
      <c r="X13" s="94">
        <f t="shared" si="10"/>
        <v>0</v>
      </c>
      <c r="Y13" s="95">
        <f t="shared" si="11"/>
        <v>43.99</v>
      </c>
      <c r="Z13" s="91">
        <v>0</v>
      </c>
      <c r="AA13" s="84">
        <v>0</v>
      </c>
      <c r="AB13" s="84">
        <v>0</v>
      </c>
      <c r="AC13" s="84">
        <v>95.19</v>
      </c>
      <c r="AD13" s="96">
        <f t="shared" si="12"/>
        <v>0</v>
      </c>
      <c r="AE13" s="52">
        <f t="shared" si="13"/>
        <v>95.19</v>
      </c>
      <c r="AF13" s="118">
        <v>0.16645241935483901</v>
      </c>
      <c r="AG13" s="117">
        <v>0.40281303763440901</v>
      </c>
      <c r="AH13" s="54">
        <f t="shared" si="6"/>
        <v>6.0681417229709496</v>
      </c>
      <c r="AI13" s="63">
        <f t="shared" si="7"/>
        <v>5.7544087529214494</v>
      </c>
      <c r="AJ13" s="64">
        <v>77.206516775761941</v>
      </c>
      <c r="AK13" s="61">
        <v>105.32317125746442</v>
      </c>
      <c r="AL13" s="66">
        <v>76.40888908191225</v>
      </c>
      <c r="AM13" s="61">
        <v>94.409606951979697</v>
      </c>
      <c r="AS13" s="121"/>
      <c r="BA13" s="42"/>
      <c r="BB13" s="42"/>
    </row>
    <row r="14" spans="1:54" ht="15.75" customHeight="1" x14ac:dyDescent="0.25">
      <c r="A14" s="25">
        <v>6</v>
      </c>
      <c r="B14" s="69">
        <v>88.67</v>
      </c>
      <c r="C14" s="51">
        <f t="shared" si="0"/>
        <v>35.984601434874946</v>
      </c>
      <c r="D14" s="52">
        <f t="shared" si="1"/>
        <v>78.109166158103079</v>
      </c>
      <c r="E14" s="59">
        <f t="shared" si="2"/>
        <v>-25.423767592978042</v>
      </c>
      <c r="F14" s="68">
        <v>155.46</v>
      </c>
      <c r="G14" s="52">
        <f t="shared" si="3"/>
        <v>77.089074782657718</v>
      </c>
      <c r="H14" s="52">
        <f t="shared" si="4"/>
        <v>72.271227279881302</v>
      </c>
      <c r="I14" s="53">
        <f t="shared" si="5"/>
        <v>6.0996979374609728</v>
      </c>
      <c r="J14" s="58">
        <v>0</v>
      </c>
      <c r="K14" s="81">
        <v>31.81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31.81</v>
      </c>
      <c r="R14" s="91">
        <v>0.34</v>
      </c>
      <c r="S14" s="84">
        <v>0</v>
      </c>
      <c r="T14" s="84">
        <v>0</v>
      </c>
      <c r="U14" s="84">
        <v>43.87</v>
      </c>
      <c r="V14" s="84">
        <v>0</v>
      </c>
      <c r="W14" s="84">
        <v>0</v>
      </c>
      <c r="X14" s="94">
        <f t="shared" si="10"/>
        <v>0.34</v>
      </c>
      <c r="Y14" s="95">
        <f t="shared" si="11"/>
        <v>43.87</v>
      </c>
      <c r="Z14" s="91">
        <v>0.5</v>
      </c>
      <c r="AA14" s="84">
        <v>0</v>
      </c>
      <c r="AB14" s="84">
        <v>0</v>
      </c>
      <c r="AC14" s="84">
        <v>49.72</v>
      </c>
      <c r="AD14" s="96">
        <f t="shared" si="12"/>
        <v>0.5</v>
      </c>
      <c r="AE14" s="52">
        <f t="shared" si="13"/>
        <v>49.72</v>
      </c>
      <c r="AF14" s="118">
        <v>0.16645241935483901</v>
      </c>
      <c r="AG14" s="117">
        <v>0.40281303763440901</v>
      </c>
      <c r="AH14" s="54">
        <f t="shared" si="6"/>
        <v>5.9332455181061334</v>
      </c>
      <c r="AI14" s="63">
        <f t="shared" si="7"/>
        <v>5.9834193693875477</v>
      </c>
      <c r="AJ14" s="64">
        <v>77.589074782657718</v>
      </c>
      <c r="AK14" s="61">
        <v>85.704601434874945</v>
      </c>
      <c r="AL14" s="66">
        <v>72.611227279881305</v>
      </c>
      <c r="AM14" s="61">
        <v>121.97916615810307</v>
      </c>
      <c r="AS14" s="121"/>
      <c r="BA14" s="42"/>
      <c r="BB14" s="42"/>
    </row>
    <row r="15" spans="1:54" ht="15.75" x14ac:dyDescent="0.25">
      <c r="A15" s="25">
        <v>7</v>
      </c>
      <c r="B15" s="69">
        <v>116.38</v>
      </c>
      <c r="C15" s="51">
        <f t="shared" si="0"/>
        <v>53.175173242461852</v>
      </c>
      <c r="D15" s="52">
        <f t="shared" si="1"/>
        <v>87.992684485284428</v>
      </c>
      <c r="E15" s="59">
        <f t="shared" si="2"/>
        <v>-24.787857727746278</v>
      </c>
      <c r="F15" s="68">
        <v>141.46</v>
      </c>
      <c r="G15" s="52">
        <f t="shared" si="3"/>
        <v>72.608204508132303</v>
      </c>
      <c r="H15" s="52">
        <f t="shared" si="4"/>
        <v>63.173884489281477</v>
      </c>
      <c r="I15" s="53">
        <f t="shared" si="5"/>
        <v>5.6779110025862272</v>
      </c>
      <c r="J15" s="58">
        <v>0</v>
      </c>
      <c r="K15" s="81">
        <v>31.61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31.61</v>
      </c>
      <c r="R15" s="91">
        <v>2.34</v>
      </c>
      <c r="S15" s="84">
        <v>0</v>
      </c>
      <c r="T15" s="84">
        <v>0</v>
      </c>
      <c r="U15" s="84">
        <v>43.87</v>
      </c>
      <c r="V15" s="84">
        <v>0</v>
      </c>
      <c r="W15" s="84">
        <v>0</v>
      </c>
      <c r="X15" s="94">
        <f t="shared" si="10"/>
        <v>2.34</v>
      </c>
      <c r="Y15" s="95">
        <f t="shared" si="11"/>
        <v>43.87</v>
      </c>
      <c r="Z15" s="91">
        <v>1.4</v>
      </c>
      <c r="AA15" s="84">
        <v>0</v>
      </c>
      <c r="AB15" s="84">
        <v>0</v>
      </c>
      <c r="AC15" s="84">
        <v>37.78</v>
      </c>
      <c r="AD15" s="96">
        <f t="shared" si="12"/>
        <v>1.4</v>
      </c>
      <c r="AE15" s="52">
        <f t="shared" si="13"/>
        <v>37.78</v>
      </c>
      <c r="AF15" s="118">
        <v>0.16645241935483901</v>
      </c>
      <c r="AG15" s="117">
        <v>0.40281303763440901</v>
      </c>
      <c r="AH15" s="54">
        <f t="shared" si="6"/>
        <v>5.5114585832313878</v>
      </c>
      <c r="AI15" s="63">
        <f t="shared" si="7"/>
        <v>6.4193292346193118</v>
      </c>
      <c r="AJ15" s="64">
        <v>74.008204508132309</v>
      </c>
      <c r="AK15" s="61">
        <v>90.955173242461854</v>
      </c>
      <c r="AL15" s="66">
        <v>65.51388448928148</v>
      </c>
      <c r="AM15" s="61">
        <v>131.86268448528443</v>
      </c>
      <c r="AS15" s="121"/>
      <c r="BA15" s="42"/>
      <c r="BB15" s="42"/>
    </row>
    <row r="16" spans="1:54" ht="15.75" x14ac:dyDescent="0.25">
      <c r="A16" s="25">
        <v>8</v>
      </c>
      <c r="B16" s="69">
        <v>129.52000000000001</v>
      </c>
      <c r="C16" s="51">
        <f t="shared" si="0"/>
        <v>51.028932291175501</v>
      </c>
      <c r="D16" s="52">
        <f t="shared" si="1"/>
        <v>103.02515652859427</v>
      </c>
      <c r="E16" s="59">
        <f t="shared" si="2"/>
        <v>-24.534088819769789</v>
      </c>
      <c r="F16" s="68">
        <v>169.71</v>
      </c>
      <c r="G16" s="52">
        <f t="shared" si="3"/>
        <v>95.520533961019609</v>
      </c>
      <c r="H16" s="52">
        <f t="shared" si="4"/>
        <v>67.066833206273643</v>
      </c>
      <c r="I16" s="53">
        <f t="shared" si="5"/>
        <v>7.1226328327067838</v>
      </c>
      <c r="J16" s="58">
        <v>0</v>
      </c>
      <c r="K16" s="81">
        <v>31.66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31.66</v>
      </c>
      <c r="R16" s="91">
        <v>4.71</v>
      </c>
      <c r="S16" s="84">
        <v>0</v>
      </c>
      <c r="T16" s="84">
        <v>0</v>
      </c>
      <c r="U16" s="84">
        <v>43.52</v>
      </c>
      <c r="V16" s="84">
        <v>0</v>
      </c>
      <c r="W16" s="84">
        <v>0</v>
      </c>
      <c r="X16" s="94">
        <f t="shared" si="10"/>
        <v>4.71</v>
      </c>
      <c r="Y16" s="95">
        <f t="shared" si="11"/>
        <v>43.52</v>
      </c>
      <c r="Z16" s="91">
        <v>8.8000000000000007</v>
      </c>
      <c r="AA16" s="84">
        <v>0</v>
      </c>
      <c r="AB16" s="84">
        <v>0</v>
      </c>
      <c r="AC16" s="84">
        <v>35.79</v>
      </c>
      <c r="AD16" s="96">
        <f t="shared" si="12"/>
        <v>8.8000000000000007</v>
      </c>
      <c r="AE16" s="52">
        <f t="shared" si="13"/>
        <v>35.79</v>
      </c>
      <c r="AF16" s="118">
        <v>0.16645241935483901</v>
      </c>
      <c r="AG16" s="117">
        <v>0.40281303763440901</v>
      </c>
      <c r="AH16" s="54">
        <f t="shared" si="6"/>
        <v>6.9561804133519445</v>
      </c>
      <c r="AI16" s="63">
        <f t="shared" si="7"/>
        <v>6.7230981425958021</v>
      </c>
      <c r="AJ16" s="64">
        <v>104.32053396101961</v>
      </c>
      <c r="AK16" s="61">
        <v>86.8189322911755</v>
      </c>
      <c r="AL16" s="66">
        <v>71.776833206273636</v>
      </c>
      <c r="AM16" s="61">
        <v>146.54515652859428</v>
      </c>
      <c r="AS16" s="121"/>
      <c r="BA16" s="42"/>
      <c r="BB16" s="42"/>
    </row>
    <row r="17" spans="1:54" ht="15.75" x14ac:dyDescent="0.25">
      <c r="A17" s="25">
        <v>9</v>
      </c>
      <c r="B17" s="69">
        <v>140.81</v>
      </c>
      <c r="C17" s="51">
        <f t="shared" si="0"/>
        <v>55.956234064010204</v>
      </c>
      <c r="D17" s="52">
        <f t="shared" si="1"/>
        <v>109.02368763529688</v>
      </c>
      <c r="E17" s="59">
        <f t="shared" si="2"/>
        <v>-24.169921699307082</v>
      </c>
      <c r="F17" s="68">
        <v>154.1</v>
      </c>
      <c r="G17" s="52">
        <f t="shared" si="3"/>
        <v>89.389226070317008</v>
      </c>
      <c r="H17" s="52">
        <f t="shared" si="4"/>
        <v>58.154328194966048</v>
      </c>
      <c r="I17" s="53">
        <f t="shared" si="5"/>
        <v>6.55644573471693</v>
      </c>
      <c r="J17" s="58">
        <v>0</v>
      </c>
      <c r="K17" s="81">
        <v>31.65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31.65</v>
      </c>
      <c r="R17" s="91">
        <v>3.42</v>
      </c>
      <c r="S17" s="84">
        <v>0</v>
      </c>
      <c r="T17" s="84">
        <v>0</v>
      </c>
      <c r="U17" s="84">
        <v>43.57</v>
      </c>
      <c r="V17" s="84">
        <v>0</v>
      </c>
      <c r="W17" s="84">
        <v>0</v>
      </c>
      <c r="X17" s="94">
        <f t="shared" si="10"/>
        <v>3.42</v>
      </c>
      <c r="Y17" s="95">
        <f t="shared" si="11"/>
        <v>43.57</v>
      </c>
      <c r="Z17" s="91">
        <v>10.8</v>
      </c>
      <c r="AA17" s="84">
        <v>0</v>
      </c>
      <c r="AB17" s="84">
        <v>0</v>
      </c>
      <c r="AC17" s="84">
        <v>37.11</v>
      </c>
      <c r="AD17" s="96">
        <f t="shared" si="12"/>
        <v>10.8</v>
      </c>
      <c r="AE17" s="52">
        <f t="shared" si="13"/>
        <v>37.11</v>
      </c>
      <c r="AF17" s="118">
        <v>0.16645241935483901</v>
      </c>
      <c r="AG17" s="117">
        <v>0.40281303763440901</v>
      </c>
      <c r="AH17" s="54">
        <f t="shared" si="6"/>
        <v>6.3899933153620907</v>
      </c>
      <c r="AI17" s="63">
        <f t="shared" si="7"/>
        <v>7.0772652630585071</v>
      </c>
      <c r="AJ17" s="64">
        <v>100.18922607031701</v>
      </c>
      <c r="AK17" s="61">
        <v>93.066234064010203</v>
      </c>
      <c r="AL17" s="66">
        <v>61.57432819496605</v>
      </c>
      <c r="AM17" s="61">
        <v>152.59368763529687</v>
      </c>
      <c r="AS17" s="121"/>
      <c r="BA17" s="42"/>
      <c r="BB17" s="42"/>
    </row>
    <row r="18" spans="1:54" ht="15.75" x14ac:dyDescent="0.25">
      <c r="A18" s="25">
        <v>10</v>
      </c>
      <c r="B18" s="69">
        <v>139.37</v>
      </c>
      <c r="C18" s="51">
        <f t="shared" si="0"/>
        <v>56.269369772336738</v>
      </c>
      <c r="D18" s="52">
        <f t="shared" si="1"/>
        <v>107.04562792626746</v>
      </c>
      <c r="E18" s="59">
        <f t="shared" si="2"/>
        <v>-23.94499769860418</v>
      </c>
      <c r="F18" s="68">
        <v>152.36000000000001</v>
      </c>
      <c r="G18" s="52">
        <f t="shared" si="3"/>
        <v>91.81821873367889</v>
      </c>
      <c r="H18" s="52">
        <f t="shared" si="4"/>
        <v>53.586344847549164</v>
      </c>
      <c r="I18" s="53">
        <f t="shared" si="5"/>
        <v>6.9554364187719377</v>
      </c>
      <c r="J18" s="58">
        <v>0</v>
      </c>
      <c r="K18" s="81">
        <v>31.38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31.38</v>
      </c>
      <c r="R18" s="91">
        <v>9.76</v>
      </c>
      <c r="S18" s="84">
        <v>0</v>
      </c>
      <c r="T18" s="84">
        <v>0</v>
      </c>
      <c r="U18" s="84">
        <v>43.79</v>
      </c>
      <c r="V18" s="84">
        <v>0</v>
      </c>
      <c r="W18" s="84">
        <v>0</v>
      </c>
      <c r="X18" s="94">
        <f t="shared" si="10"/>
        <v>9.76</v>
      </c>
      <c r="Y18" s="95">
        <f t="shared" si="11"/>
        <v>43.79</v>
      </c>
      <c r="Z18" s="91">
        <v>16.7</v>
      </c>
      <c r="AA18" s="84">
        <v>0</v>
      </c>
      <c r="AB18" s="84">
        <v>0</v>
      </c>
      <c r="AC18" s="84">
        <v>36.99</v>
      </c>
      <c r="AD18" s="96">
        <f t="shared" si="12"/>
        <v>16.7</v>
      </c>
      <c r="AE18" s="52">
        <f t="shared" si="13"/>
        <v>36.99</v>
      </c>
      <c r="AF18" s="118">
        <v>0.16645241935483901</v>
      </c>
      <c r="AG18" s="117">
        <v>0.40281303763440901</v>
      </c>
      <c r="AH18" s="54">
        <f t="shared" si="6"/>
        <v>6.7889839994170984</v>
      </c>
      <c r="AI18" s="63">
        <f t="shared" si="7"/>
        <v>7.0321892637614098</v>
      </c>
      <c r="AJ18" s="64">
        <v>108.51821873367889</v>
      </c>
      <c r="AK18" s="61">
        <v>93.25936977233674</v>
      </c>
      <c r="AL18" s="66">
        <v>63.346344847549162</v>
      </c>
      <c r="AM18" s="61">
        <v>150.83562792626745</v>
      </c>
      <c r="AS18" s="121"/>
      <c r="BA18" s="42"/>
      <c r="BB18" s="42"/>
    </row>
    <row r="19" spans="1:54" ht="15.75" x14ac:dyDescent="0.25">
      <c r="A19" s="25">
        <v>11</v>
      </c>
      <c r="B19" s="69">
        <v>130.05000000000001</v>
      </c>
      <c r="C19" s="51">
        <f t="shared" si="0"/>
        <v>58.403161726392483</v>
      </c>
      <c r="D19" s="52">
        <f t="shared" si="1"/>
        <v>95.990848076906161</v>
      </c>
      <c r="E19" s="59">
        <f t="shared" si="2"/>
        <v>-24.34400980329865</v>
      </c>
      <c r="F19" s="68">
        <v>172.82</v>
      </c>
      <c r="G19" s="52">
        <f t="shared" si="3"/>
        <v>95.219121877862477</v>
      </c>
      <c r="H19" s="52">
        <f t="shared" si="4"/>
        <v>69.836057595935898</v>
      </c>
      <c r="I19" s="53">
        <f t="shared" si="5"/>
        <v>7.7648205262016168</v>
      </c>
      <c r="J19" s="58">
        <v>0</v>
      </c>
      <c r="K19" s="81">
        <v>31.48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31.48</v>
      </c>
      <c r="R19" s="91">
        <v>7.8</v>
      </c>
      <c r="S19" s="84">
        <v>0</v>
      </c>
      <c r="T19" s="84">
        <v>0</v>
      </c>
      <c r="U19" s="84">
        <v>42.52</v>
      </c>
      <c r="V19" s="84">
        <v>0</v>
      </c>
      <c r="W19" s="84">
        <v>0</v>
      </c>
      <c r="X19" s="94">
        <f t="shared" si="10"/>
        <v>7.8</v>
      </c>
      <c r="Y19" s="95">
        <f t="shared" si="11"/>
        <v>42.52</v>
      </c>
      <c r="Z19" s="91">
        <v>19.5</v>
      </c>
      <c r="AA19" s="84">
        <v>0</v>
      </c>
      <c r="AB19" s="84">
        <v>0</v>
      </c>
      <c r="AC19" s="84">
        <v>36.799999999999997</v>
      </c>
      <c r="AD19" s="96">
        <f t="shared" si="12"/>
        <v>19.5</v>
      </c>
      <c r="AE19" s="52">
        <f t="shared" si="13"/>
        <v>36.799999999999997</v>
      </c>
      <c r="AF19" s="118">
        <v>0.16645241935483901</v>
      </c>
      <c r="AG19" s="117">
        <v>0.40281303763440901</v>
      </c>
      <c r="AH19" s="54">
        <f t="shared" si="6"/>
        <v>7.5983681068467774</v>
      </c>
      <c r="AI19" s="63">
        <f t="shared" si="7"/>
        <v>6.7331771590669405</v>
      </c>
      <c r="AJ19" s="64">
        <v>114.71912187786248</v>
      </c>
      <c r="AK19" s="61">
        <v>95.20316172639248</v>
      </c>
      <c r="AL19" s="66">
        <v>77.636057595935895</v>
      </c>
      <c r="AM19" s="61">
        <v>138.51084807690617</v>
      </c>
      <c r="AS19" s="121"/>
      <c r="BA19" s="42"/>
      <c r="BB19" s="42"/>
    </row>
    <row r="20" spans="1:54" ht="15.75" x14ac:dyDescent="0.25">
      <c r="A20" s="25">
        <v>12</v>
      </c>
      <c r="B20" s="69">
        <v>135.63999999999999</v>
      </c>
      <c r="C20" s="51">
        <f t="shared" si="0"/>
        <v>53.805418970279987</v>
      </c>
      <c r="D20" s="52">
        <f t="shared" si="1"/>
        <v>106.18632812373244</v>
      </c>
      <c r="E20" s="59">
        <f t="shared" si="2"/>
        <v>-24.351747094012431</v>
      </c>
      <c r="F20" s="68">
        <v>163.47999999999999</v>
      </c>
      <c r="G20" s="52">
        <f t="shared" si="3"/>
        <v>93.091407894686469</v>
      </c>
      <c r="H20" s="52">
        <f t="shared" si="4"/>
        <v>63.182361001759233</v>
      </c>
      <c r="I20" s="53">
        <f t="shared" si="5"/>
        <v>7.206231103554301</v>
      </c>
      <c r="J20" s="58">
        <v>0</v>
      </c>
      <c r="K20" s="81">
        <v>31.67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31.67</v>
      </c>
      <c r="R20" s="91">
        <v>11.94</v>
      </c>
      <c r="S20" s="84">
        <v>0</v>
      </c>
      <c r="T20" s="84">
        <v>0</v>
      </c>
      <c r="U20" s="84">
        <v>42.52</v>
      </c>
      <c r="V20" s="84">
        <v>0</v>
      </c>
      <c r="W20" s="84">
        <v>0</v>
      </c>
      <c r="X20" s="94">
        <f t="shared" si="10"/>
        <v>11.94</v>
      </c>
      <c r="Y20" s="95">
        <f t="shared" si="11"/>
        <v>42.52</v>
      </c>
      <c r="Z20" s="91">
        <v>10</v>
      </c>
      <c r="AA20" s="84">
        <v>0</v>
      </c>
      <c r="AB20" s="84">
        <v>0</v>
      </c>
      <c r="AC20" s="84">
        <v>37.53</v>
      </c>
      <c r="AD20" s="96">
        <f t="shared" si="12"/>
        <v>10</v>
      </c>
      <c r="AE20" s="52">
        <f t="shared" si="13"/>
        <v>37.53</v>
      </c>
      <c r="AF20" s="118">
        <v>0.16645241935483901</v>
      </c>
      <c r="AG20" s="117">
        <v>0.40281303763440901</v>
      </c>
      <c r="AH20" s="54">
        <f t="shared" si="6"/>
        <v>7.0397786841994616</v>
      </c>
      <c r="AI20" s="63">
        <f t="shared" si="7"/>
        <v>6.915439868353161</v>
      </c>
      <c r="AJ20" s="64">
        <v>103.09140789468647</v>
      </c>
      <c r="AK20" s="61">
        <v>91.335418970279989</v>
      </c>
      <c r="AL20" s="66">
        <v>75.122361001759231</v>
      </c>
      <c r="AM20" s="61">
        <v>148.70632812373245</v>
      </c>
      <c r="AS20" s="121"/>
      <c r="BA20" s="42"/>
      <c r="BB20" s="42"/>
    </row>
    <row r="21" spans="1:54" ht="15.75" x14ac:dyDescent="0.25">
      <c r="A21" s="25">
        <v>13</v>
      </c>
      <c r="B21" s="69">
        <v>130.92000000000002</v>
      </c>
      <c r="C21" s="51">
        <f t="shared" si="0"/>
        <v>52.058532900202756</v>
      </c>
      <c r="D21" s="52">
        <f t="shared" si="1"/>
        <v>102.9369625553484</v>
      </c>
      <c r="E21" s="59">
        <f t="shared" si="2"/>
        <v>-24.07549545555116</v>
      </c>
      <c r="F21" s="68">
        <v>151.91999999999999</v>
      </c>
      <c r="G21" s="52">
        <f t="shared" si="3"/>
        <v>100.8352989093503</v>
      </c>
      <c r="H21" s="52">
        <f t="shared" si="4"/>
        <v>43.732552908846927</v>
      </c>
      <c r="I21" s="53">
        <f t="shared" si="5"/>
        <v>7.3521481818027601</v>
      </c>
      <c r="J21" s="58">
        <v>0</v>
      </c>
      <c r="K21" s="81">
        <v>31.27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31.27</v>
      </c>
      <c r="R21" s="91">
        <v>24.74</v>
      </c>
      <c r="S21" s="84">
        <v>0</v>
      </c>
      <c r="T21" s="84">
        <v>0</v>
      </c>
      <c r="U21" s="84">
        <v>42.65</v>
      </c>
      <c r="V21" s="84">
        <v>0</v>
      </c>
      <c r="W21" s="84">
        <v>0</v>
      </c>
      <c r="X21" s="94">
        <f t="shared" si="10"/>
        <v>24.74</v>
      </c>
      <c r="Y21" s="95">
        <f t="shared" si="11"/>
        <v>42.65</v>
      </c>
      <c r="Z21" s="91">
        <v>12.6</v>
      </c>
      <c r="AA21" s="84">
        <v>0</v>
      </c>
      <c r="AB21" s="84">
        <v>0</v>
      </c>
      <c r="AC21" s="84">
        <v>38.1</v>
      </c>
      <c r="AD21" s="96">
        <f t="shared" si="12"/>
        <v>12.6</v>
      </c>
      <c r="AE21" s="52">
        <f t="shared" si="13"/>
        <v>38.1</v>
      </c>
      <c r="AF21" s="118">
        <v>0.16645241935483901</v>
      </c>
      <c r="AG21" s="117">
        <v>0.40281303763440901</v>
      </c>
      <c r="AH21" s="54">
        <f t="shared" si="6"/>
        <v>7.1856957624479207</v>
      </c>
      <c r="AI21" s="63">
        <f t="shared" si="7"/>
        <v>6.7916915068144306</v>
      </c>
      <c r="AJ21" s="64">
        <v>113.43529890935029</v>
      </c>
      <c r="AK21" s="61">
        <v>90.158532900202758</v>
      </c>
      <c r="AL21" s="66">
        <v>68.472552908846922</v>
      </c>
      <c r="AM21" s="61">
        <v>145.58696255534841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133.23000000000002</v>
      </c>
      <c r="C22" s="51">
        <f t="shared" si="0"/>
        <v>58.582562781918043</v>
      </c>
      <c r="D22" s="52">
        <f t="shared" si="1"/>
        <v>98.920254838113536</v>
      </c>
      <c r="E22" s="59">
        <f t="shared" si="2"/>
        <v>-24.272817620031528</v>
      </c>
      <c r="F22" s="68">
        <v>140.49</v>
      </c>
      <c r="G22" s="52">
        <f t="shared" si="3"/>
        <v>91.485086336767594</v>
      </c>
      <c r="H22" s="52">
        <f t="shared" si="4"/>
        <v>42.010718091414169</v>
      </c>
      <c r="I22" s="53">
        <f t="shared" si="5"/>
        <v>6.9941955718182376</v>
      </c>
      <c r="J22" s="58">
        <v>0</v>
      </c>
      <c r="K22" s="81">
        <v>31.49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31.49</v>
      </c>
      <c r="R22" s="91">
        <v>28.65</v>
      </c>
      <c r="S22" s="84">
        <v>0</v>
      </c>
      <c r="T22" s="84">
        <v>0</v>
      </c>
      <c r="U22" s="84">
        <v>41.67</v>
      </c>
      <c r="V22" s="84">
        <v>0</v>
      </c>
      <c r="W22" s="84">
        <v>0</v>
      </c>
      <c r="X22" s="94">
        <f t="shared" si="10"/>
        <v>28.65</v>
      </c>
      <c r="Y22" s="95">
        <f t="shared" si="11"/>
        <v>41.67</v>
      </c>
      <c r="Z22" s="91">
        <v>10.7</v>
      </c>
      <c r="AA22" s="84">
        <v>0</v>
      </c>
      <c r="AB22" s="84">
        <v>0</v>
      </c>
      <c r="AC22" s="84">
        <v>37.36</v>
      </c>
      <c r="AD22" s="96">
        <f t="shared" si="12"/>
        <v>10.7</v>
      </c>
      <c r="AE22" s="52">
        <f t="shared" si="13"/>
        <v>37.36</v>
      </c>
      <c r="AF22" s="118">
        <v>0.16645241935483901</v>
      </c>
      <c r="AG22" s="117">
        <v>0.40281303763440901</v>
      </c>
      <c r="AH22" s="54">
        <f t="shared" si="6"/>
        <v>6.8277431524633982</v>
      </c>
      <c r="AI22" s="63">
        <f t="shared" si="7"/>
        <v>6.8143693423340608</v>
      </c>
      <c r="AJ22" s="64">
        <v>102.1850863367676</v>
      </c>
      <c r="AK22" s="61">
        <v>95.942562781918042</v>
      </c>
      <c r="AL22" s="66">
        <v>70.660718091414168</v>
      </c>
      <c r="AM22" s="61">
        <v>140.59025483811354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80.599999999999994</v>
      </c>
      <c r="C23" s="51">
        <f t="shared" si="0"/>
        <v>41.631508347925731</v>
      </c>
      <c r="D23" s="52">
        <f t="shared" si="1"/>
        <v>63.114523851107123</v>
      </c>
      <c r="E23" s="59">
        <f t="shared" si="2"/>
        <v>-24.146032199032842</v>
      </c>
      <c r="F23" s="68">
        <v>157.99</v>
      </c>
      <c r="G23" s="52">
        <f t="shared" si="3"/>
        <v>99.782307405796359</v>
      </c>
      <c r="H23" s="52">
        <f t="shared" si="4"/>
        <v>50.558390010102485</v>
      </c>
      <c r="I23" s="53">
        <f t="shared" si="5"/>
        <v>7.6493025841011493</v>
      </c>
      <c r="J23" s="58">
        <v>0</v>
      </c>
      <c r="K23" s="81">
        <v>31.52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31.52</v>
      </c>
      <c r="R23" s="91">
        <v>32.69</v>
      </c>
      <c r="S23" s="84">
        <v>0</v>
      </c>
      <c r="T23" s="84">
        <v>0</v>
      </c>
      <c r="U23" s="84">
        <v>79.81</v>
      </c>
      <c r="V23" s="84">
        <v>0</v>
      </c>
      <c r="W23" s="84">
        <v>0</v>
      </c>
      <c r="X23" s="94">
        <f t="shared" si="10"/>
        <v>32.69</v>
      </c>
      <c r="Y23" s="95">
        <f t="shared" si="11"/>
        <v>79.81</v>
      </c>
      <c r="Z23" s="91">
        <v>6.4</v>
      </c>
      <c r="AA23" s="84">
        <v>0</v>
      </c>
      <c r="AB23" s="84">
        <v>0</v>
      </c>
      <c r="AC23" s="84">
        <v>57.42</v>
      </c>
      <c r="AD23" s="96">
        <f t="shared" si="12"/>
        <v>6.4</v>
      </c>
      <c r="AE23" s="52">
        <f t="shared" si="13"/>
        <v>57.42</v>
      </c>
      <c r="AF23" s="118">
        <v>0.16645241935483901</v>
      </c>
      <c r="AG23" s="117">
        <v>0.40281303763440901</v>
      </c>
      <c r="AH23" s="54">
        <f t="shared" si="6"/>
        <v>7.4828501647463099</v>
      </c>
      <c r="AI23" s="63">
        <f t="shared" si="7"/>
        <v>6.9711547633327484</v>
      </c>
      <c r="AJ23" s="64">
        <v>106.18230740579637</v>
      </c>
      <c r="AK23" s="61">
        <v>99.051508347925733</v>
      </c>
      <c r="AL23" s="66">
        <v>83.248390010102483</v>
      </c>
      <c r="AM23" s="61">
        <v>142.92452385110712</v>
      </c>
      <c r="AS23" s="121"/>
      <c r="BA23" s="42"/>
      <c r="BB23" s="42"/>
    </row>
    <row r="24" spans="1:54" ht="15.75" x14ac:dyDescent="0.25">
      <c r="A24" s="25">
        <v>16</v>
      </c>
      <c r="B24" s="69">
        <v>73.05</v>
      </c>
      <c r="C24" s="51">
        <f t="shared" si="0"/>
        <v>28.609389788964165</v>
      </c>
      <c r="D24" s="52">
        <f t="shared" si="1"/>
        <v>67.036070267128565</v>
      </c>
      <c r="E24" s="59">
        <f t="shared" si="2"/>
        <v>-22.595460056092733</v>
      </c>
      <c r="F24" s="68">
        <v>175.08</v>
      </c>
      <c r="G24" s="52">
        <f t="shared" si="3"/>
        <v>110.44209603105406</v>
      </c>
      <c r="H24" s="52">
        <f t="shared" si="4"/>
        <v>56.412911054841118</v>
      </c>
      <c r="I24" s="53">
        <f t="shared" si="5"/>
        <v>8.2249929141048295</v>
      </c>
      <c r="J24" s="58">
        <v>0</v>
      </c>
      <c r="K24" s="81">
        <v>30.29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30.29</v>
      </c>
      <c r="R24" s="91">
        <v>33.549999999999997</v>
      </c>
      <c r="S24" s="84">
        <v>0</v>
      </c>
      <c r="T24" s="84">
        <v>0</v>
      </c>
      <c r="U24" s="84">
        <v>86.38</v>
      </c>
      <c r="V24" s="84">
        <v>0</v>
      </c>
      <c r="W24" s="84">
        <v>0</v>
      </c>
      <c r="X24" s="94">
        <f t="shared" si="10"/>
        <v>33.549999999999997</v>
      </c>
      <c r="Y24" s="95">
        <f t="shared" si="11"/>
        <v>86.38</v>
      </c>
      <c r="Z24" s="91">
        <v>3.6</v>
      </c>
      <c r="AA24" s="84">
        <v>0</v>
      </c>
      <c r="AB24" s="84">
        <v>0</v>
      </c>
      <c r="AC24" s="84">
        <v>71.08</v>
      </c>
      <c r="AD24" s="96">
        <f t="shared" si="12"/>
        <v>3.6</v>
      </c>
      <c r="AE24" s="52">
        <f t="shared" si="13"/>
        <v>71.08</v>
      </c>
      <c r="AF24" s="118">
        <v>0.16645241935483901</v>
      </c>
      <c r="AG24" s="117">
        <v>0.40281303763440901</v>
      </c>
      <c r="AH24" s="54">
        <f t="shared" si="6"/>
        <v>8.058540494749991</v>
      </c>
      <c r="AI24" s="63">
        <f t="shared" si="7"/>
        <v>7.2917269062728565</v>
      </c>
      <c r="AJ24" s="64">
        <v>114.04209603105406</v>
      </c>
      <c r="AK24" s="61">
        <v>99.689389788964164</v>
      </c>
      <c r="AL24" s="66">
        <v>89.962911054841115</v>
      </c>
      <c r="AM24" s="61">
        <v>153.41607026712856</v>
      </c>
      <c r="AS24" s="121"/>
      <c r="BA24" s="42"/>
      <c r="BB24" s="42"/>
    </row>
    <row r="25" spans="1:54" ht="15.75" x14ac:dyDescent="0.25">
      <c r="A25" s="25">
        <v>17</v>
      </c>
      <c r="B25" s="69">
        <v>71</v>
      </c>
      <c r="C25" s="51">
        <f t="shared" si="0"/>
        <v>22.045818425308823</v>
      </c>
      <c r="D25" s="52">
        <f t="shared" si="1"/>
        <v>71.572198074578608</v>
      </c>
      <c r="E25" s="59">
        <f t="shared" si="2"/>
        <v>-22.618016499887485</v>
      </c>
      <c r="F25" s="68">
        <v>197.68</v>
      </c>
      <c r="G25" s="52">
        <f t="shared" si="3"/>
        <v>109.17673238449757</v>
      </c>
      <c r="H25" s="52">
        <f t="shared" si="4"/>
        <v>80.198095939640638</v>
      </c>
      <c r="I25" s="53">
        <f t="shared" si="5"/>
        <v>8.3051716758618266</v>
      </c>
      <c r="J25" s="58">
        <v>0</v>
      </c>
      <c r="K25" s="81">
        <v>30.27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30.27</v>
      </c>
      <c r="R25" s="91">
        <v>15.36</v>
      </c>
      <c r="S25" s="84">
        <v>0</v>
      </c>
      <c r="T25" s="84">
        <v>0</v>
      </c>
      <c r="U25" s="84">
        <v>85.87</v>
      </c>
      <c r="V25" s="84">
        <v>0</v>
      </c>
      <c r="W25" s="84">
        <v>0</v>
      </c>
      <c r="X25" s="94">
        <f t="shared" si="10"/>
        <v>15.36</v>
      </c>
      <c r="Y25" s="95">
        <f t="shared" si="11"/>
        <v>85.87</v>
      </c>
      <c r="Z25" s="91">
        <v>1.3</v>
      </c>
      <c r="AA25" s="84">
        <v>0</v>
      </c>
      <c r="AB25" s="84">
        <v>0</v>
      </c>
      <c r="AC25" s="84">
        <v>72.14</v>
      </c>
      <c r="AD25" s="96">
        <f t="shared" si="12"/>
        <v>1.3</v>
      </c>
      <c r="AE25" s="52">
        <f t="shared" si="13"/>
        <v>72.14</v>
      </c>
      <c r="AF25" s="118">
        <v>0.16645241935483901</v>
      </c>
      <c r="AG25" s="117">
        <v>0.40281303763440901</v>
      </c>
      <c r="AH25" s="54">
        <f t="shared" si="6"/>
        <v>8.1387192565069881</v>
      </c>
      <c r="AI25" s="63">
        <f t="shared" si="7"/>
        <v>7.249170462478105</v>
      </c>
      <c r="AJ25" s="64">
        <v>110.47673238449757</v>
      </c>
      <c r="AK25" s="61">
        <v>94.185818425308824</v>
      </c>
      <c r="AL25" s="66">
        <v>95.558095939640637</v>
      </c>
      <c r="AM25" s="61">
        <v>157.44219807457861</v>
      </c>
      <c r="AS25" s="121"/>
      <c r="BA25" s="42"/>
      <c r="BB25" s="42"/>
    </row>
    <row r="26" spans="1:54" ht="15.75" x14ac:dyDescent="0.25">
      <c r="A26" s="25">
        <v>18</v>
      </c>
      <c r="B26" s="69">
        <v>58.12</v>
      </c>
      <c r="C26" s="51">
        <f t="shared" si="0"/>
        <v>19.01995331361482</v>
      </c>
      <c r="D26" s="52">
        <f t="shared" si="1"/>
        <v>62.571032925872885</v>
      </c>
      <c r="E26" s="59">
        <f t="shared" si="2"/>
        <v>-23.470986239487708</v>
      </c>
      <c r="F26" s="68">
        <v>218.31</v>
      </c>
      <c r="G26" s="52">
        <f t="shared" si="3"/>
        <v>123.12855614833157</v>
      </c>
      <c r="H26" s="52">
        <f t="shared" si="4"/>
        <v>86.725414440647015</v>
      </c>
      <c r="I26" s="53">
        <f t="shared" si="5"/>
        <v>8.4560294110214027</v>
      </c>
      <c r="J26" s="58">
        <v>0</v>
      </c>
      <c r="K26" s="81">
        <v>30.78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30.78</v>
      </c>
      <c r="R26" s="91">
        <v>0</v>
      </c>
      <c r="S26" s="84">
        <v>0</v>
      </c>
      <c r="T26" s="84">
        <v>0</v>
      </c>
      <c r="U26" s="84">
        <v>85.97</v>
      </c>
      <c r="V26" s="84">
        <v>0</v>
      </c>
      <c r="W26" s="84">
        <v>0</v>
      </c>
      <c r="X26" s="94">
        <f t="shared" si="10"/>
        <v>0</v>
      </c>
      <c r="Y26" s="95">
        <f t="shared" si="11"/>
        <v>85.97</v>
      </c>
      <c r="Z26" s="91">
        <v>0</v>
      </c>
      <c r="AA26" s="84">
        <v>0</v>
      </c>
      <c r="AB26" s="84">
        <v>0</v>
      </c>
      <c r="AC26" s="84">
        <v>72.16</v>
      </c>
      <c r="AD26" s="96">
        <f t="shared" si="12"/>
        <v>0</v>
      </c>
      <c r="AE26" s="52">
        <f t="shared" si="13"/>
        <v>72.16</v>
      </c>
      <c r="AF26" s="118">
        <v>0.16645241935483901</v>
      </c>
      <c r="AG26" s="117">
        <v>0.40281303763440901</v>
      </c>
      <c r="AH26" s="54">
        <f t="shared" si="6"/>
        <v>8.2895769916665643</v>
      </c>
      <c r="AI26" s="63">
        <f t="shared" si="7"/>
        <v>6.9062007228778839</v>
      </c>
      <c r="AJ26" s="64">
        <v>123.12855614833157</v>
      </c>
      <c r="AK26" s="61">
        <v>91.179953313614817</v>
      </c>
      <c r="AL26" s="128">
        <v>86.725414440647015</v>
      </c>
      <c r="AM26" s="61">
        <v>148.54103292587288</v>
      </c>
      <c r="AS26" s="121"/>
      <c r="BA26" s="42"/>
      <c r="BB26" s="42"/>
    </row>
    <row r="27" spans="1:54" ht="15.75" x14ac:dyDescent="0.25">
      <c r="A27" s="25">
        <v>19</v>
      </c>
      <c r="B27" s="69">
        <v>62.69</v>
      </c>
      <c r="C27" s="51">
        <f t="shared" si="0"/>
        <v>26.079441617286804</v>
      </c>
      <c r="D27" s="52">
        <f t="shared" si="1"/>
        <v>59.70979837369174</v>
      </c>
      <c r="E27" s="59">
        <f t="shared" si="2"/>
        <v>-23.099239990978564</v>
      </c>
      <c r="F27" s="68">
        <v>253.84</v>
      </c>
      <c r="G27" s="52">
        <f t="shared" si="3"/>
        <v>140.57134104562908</v>
      </c>
      <c r="H27" s="52">
        <f t="shared" si="4"/>
        <v>103.46250665661742</v>
      </c>
      <c r="I27" s="53">
        <f t="shared" si="5"/>
        <v>9.8061522977534974</v>
      </c>
      <c r="J27" s="58">
        <v>0</v>
      </c>
      <c r="K27" s="81">
        <v>30.56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30.56</v>
      </c>
      <c r="R27" s="91">
        <v>0</v>
      </c>
      <c r="S27" s="84">
        <v>0</v>
      </c>
      <c r="T27" s="84">
        <v>0</v>
      </c>
      <c r="U27" s="84">
        <v>86.75</v>
      </c>
      <c r="V27" s="84">
        <v>0</v>
      </c>
      <c r="W27" s="84">
        <v>0</v>
      </c>
      <c r="X27" s="94">
        <f t="shared" si="10"/>
        <v>0</v>
      </c>
      <c r="Y27" s="95">
        <f t="shared" si="11"/>
        <v>86.75</v>
      </c>
      <c r="Z27" s="91">
        <v>0</v>
      </c>
      <c r="AA27" s="84">
        <v>0</v>
      </c>
      <c r="AB27" s="84">
        <v>0</v>
      </c>
      <c r="AC27" s="84">
        <v>72.45</v>
      </c>
      <c r="AD27" s="96">
        <f t="shared" si="12"/>
        <v>0</v>
      </c>
      <c r="AE27" s="52">
        <f t="shared" si="13"/>
        <v>72.45</v>
      </c>
      <c r="AF27" s="118">
        <v>0.16645241935483901</v>
      </c>
      <c r="AG27" s="117">
        <v>0.40281303763440901</v>
      </c>
      <c r="AH27" s="54">
        <f t="shared" si="6"/>
        <v>9.6396998783986589</v>
      </c>
      <c r="AI27" s="63">
        <f t="shared" si="7"/>
        <v>7.0579469713870253</v>
      </c>
      <c r="AJ27" s="64">
        <v>140.57134104562908</v>
      </c>
      <c r="AK27" s="61">
        <v>98.529441617286807</v>
      </c>
      <c r="AL27" s="128">
        <v>103.46250665661742</v>
      </c>
      <c r="AM27" s="61">
        <v>146.45979837369174</v>
      </c>
      <c r="AS27" s="121"/>
      <c r="BA27" s="42"/>
      <c r="BB27" s="42"/>
    </row>
    <row r="28" spans="1:54" ht="15.75" x14ac:dyDescent="0.25">
      <c r="A28" s="25">
        <v>20</v>
      </c>
      <c r="B28" s="69">
        <v>60.6</v>
      </c>
      <c r="C28" s="51">
        <f t="shared" si="0"/>
        <v>25.691639052777077</v>
      </c>
      <c r="D28" s="52">
        <f t="shared" si="1"/>
        <v>58.397515579908315</v>
      </c>
      <c r="E28" s="59">
        <f t="shared" si="2"/>
        <v>-23.489154632685391</v>
      </c>
      <c r="F28" s="68">
        <v>250.54</v>
      </c>
      <c r="G28" s="52">
        <f t="shared" si="3"/>
        <v>137.8206336395811</v>
      </c>
      <c r="H28" s="52">
        <f t="shared" si="4"/>
        <v>103.03861267780623</v>
      </c>
      <c r="I28" s="53">
        <f t="shared" si="5"/>
        <v>9.6807536826126732</v>
      </c>
      <c r="J28" s="58">
        <v>0</v>
      </c>
      <c r="K28" s="81">
        <v>30.89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30.89</v>
      </c>
      <c r="R28" s="91">
        <v>0</v>
      </c>
      <c r="S28" s="84">
        <v>0</v>
      </c>
      <c r="T28" s="84">
        <v>0</v>
      </c>
      <c r="U28" s="84">
        <v>86.1</v>
      </c>
      <c r="V28" s="84">
        <v>0</v>
      </c>
      <c r="W28" s="84">
        <v>0</v>
      </c>
      <c r="X28" s="94">
        <f t="shared" si="10"/>
        <v>0</v>
      </c>
      <c r="Y28" s="95">
        <f t="shared" si="11"/>
        <v>86.1</v>
      </c>
      <c r="Z28" s="91">
        <v>0</v>
      </c>
      <c r="AA28" s="84">
        <v>0</v>
      </c>
      <c r="AB28" s="84">
        <v>0</v>
      </c>
      <c r="AC28" s="84">
        <v>72.72</v>
      </c>
      <c r="AD28" s="96">
        <f t="shared" si="12"/>
        <v>0</v>
      </c>
      <c r="AE28" s="52">
        <f t="shared" si="13"/>
        <v>72.72</v>
      </c>
      <c r="AF28" s="118">
        <v>0.16645241935483901</v>
      </c>
      <c r="AG28" s="117">
        <v>0.40281303763440901</v>
      </c>
      <c r="AH28" s="54">
        <f t="shared" si="6"/>
        <v>9.5143012632578348</v>
      </c>
      <c r="AI28" s="63">
        <f t="shared" si="7"/>
        <v>6.9980323296801998</v>
      </c>
      <c r="AJ28" s="64">
        <v>137.8206336395811</v>
      </c>
      <c r="AK28" s="61">
        <v>98.411639052777076</v>
      </c>
      <c r="AL28" s="128">
        <v>103.03861267780623</v>
      </c>
      <c r="AM28" s="61">
        <v>144.49751557990831</v>
      </c>
      <c r="AS28" s="121"/>
      <c r="BA28" s="42"/>
      <c r="BB28" s="42"/>
    </row>
    <row r="29" spans="1:54" ht="15.75" x14ac:dyDescent="0.25">
      <c r="A29" s="25">
        <v>21</v>
      </c>
      <c r="B29" s="69">
        <v>53.83</v>
      </c>
      <c r="C29" s="51">
        <f t="shared" si="0"/>
        <v>16.666216656773344</v>
      </c>
      <c r="D29" s="52">
        <f t="shared" si="1"/>
        <v>60.855652268041581</v>
      </c>
      <c r="E29" s="59">
        <f t="shared" si="2"/>
        <v>-23.691868924814948</v>
      </c>
      <c r="F29" s="68">
        <v>245.43</v>
      </c>
      <c r="G29" s="52">
        <f t="shared" si="3"/>
        <v>133.19464372315903</v>
      </c>
      <c r="H29" s="52">
        <f t="shared" si="4"/>
        <v>102.74878037626299</v>
      </c>
      <c r="I29" s="53">
        <f t="shared" si="5"/>
        <v>9.4865759005779733</v>
      </c>
      <c r="J29" s="58">
        <v>0</v>
      </c>
      <c r="K29" s="81">
        <v>31.03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31.03</v>
      </c>
      <c r="R29" s="91">
        <v>0</v>
      </c>
      <c r="S29" s="84">
        <v>0</v>
      </c>
      <c r="T29" s="84">
        <v>0</v>
      </c>
      <c r="U29" s="84">
        <v>85.6</v>
      </c>
      <c r="V29" s="84">
        <v>0</v>
      </c>
      <c r="W29" s="84">
        <v>0</v>
      </c>
      <c r="X29" s="94">
        <f t="shared" si="10"/>
        <v>0</v>
      </c>
      <c r="Y29" s="95">
        <f t="shared" si="11"/>
        <v>85.6</v>
      </c>
      <c r="Z29" s="91">
        <v>0</v>
      </c>
      <c r="AA29" s="84">
        <v>0</v>
      </c>
      <c r="AB29" s="84">
        <v>0</v>
      </c>
      <c r="AC29" s="84">
        <v>77.61</v>
      </c>
      <c r="AD29" s="96">
        <f t="shared" si="12"/>
        <v>0</v>
      </c>
      <c r="AE29" s="52">
        <f t="shared" si="13"/>
        <v>77.61</v>
      </c>
      <c r="AF29" s="118">
        <v>0.16645241935483901</v>
      </c>
      <c r="AG29" s="117">
        <v>0.40281303763440901</v>
      </c>
      <c r="AH29" s="54">
        <f t="shared" si="6"/>
        <v>9.3201234812231348</v>
      </c>
      <c r="AI29" s="63">
        <f t="shared" si="7"/>
        <v>6.935318037550644</v>
      </c>
      <c r="AJ29" s="64">
        <v>133.19464372315903</v>
      </c>
      <c r="AK29" s="61">
        <v>94.276216656773343</v>
      </c>
      <c r="AL29" s="128">
        <v>102.74878037626299</v>
      </c>
      <c r="AM29" s="61">
        <v>146.45565226804158</v>
      </c>
      <c r="AS29" s="121"/>
      <c r="BA29" s="42"/>
      <c r="BB29" s="42"/>
    </row>
    <row r="30" spans="1:54" ht="15.75" x14ac:dyDescent="0.25">
      <c r="A30" s="25">
        <v>22</v>
      </c>
      <c r="B30" s="69">
        <v>46.83</v>
      </c>
      <c r="C30" s="51">
        <f t="shared" si="0"/>
        <v>19.214818935120107</v>
      </c>
      <c r="D30" s="52">
        <f t="shared" si="1"/>
        <v>51.693340560795832</v>
      </c>
      <c r="E30" s="59">
        <f t="shared" si="2"/>
        <v>-24.078159495915934</v>
      </c>
      <c r="F30" s="68">
        <v>228.88</v>
      </c>
      <c r="G30" s="52">
        <f t="shared" si="3"/>
        <v>124.02691034921988</v>
      </c>
      <c r="H30" s="52">
        <f t="shared" si="4"/>
        <v>95.995405886475723</v>
      </c>
      <c r="I30" s="53">
        <f t="shared" si="5"/>
        <v>8.8576837643043955</v>
      </c>
      <c r="J30" s="58">
        <v>0</v>
      </c>
      <c r="K30" s="81">
        <v>31.11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31.11</v>
      </c>
      <c r="R30" s="91">
        <v>0</v>
      </c>
      <c r="S30" s="84">
        <v>0</v>
      </c>
      <c r="T30" s="84">
        <v>0</v>
      </c>
      <c r="U30" s="84">
        <v>86.94</v>
      </c>
      <c r="V30" s="84">
        <v>0</v>
      </c>
      <c r="W30" s="84">
        <v>0</v>
      </c>
      <c r="X30" s="94">
        <f t="shared" si="10"/>
        <v>0</v>
      </c>
      <c r="Y30" s="95">
        <f t="shared" si="11"/>
        <v>86.94</v>
      </c>
      <c r="Z30" s="91">
        <v>0</v>
      </c>
      <c r="AA30" s="84">
        <v>0</v>
      </c>
      <c r="AB30" s="84">
        <v>0</v>
      </c>
      <c r="AC30" s="84">
        <v>72.25</v>
      </c>
      <c r="AD30" s="96">
        <f t="shared" si="12"/>
        <v>0</v>
      </c>
      <c r="AE30" s="52">
        <f t="shared" si="13"/>
        <v>72.25</v>
      </c>
      <c r="AF30" s="118">
        <v>0.16645241935483901</v>
      </c>
      <c r="AG30" s="117">
        <v>0.40281303763440901</v>
      </c>
      <c r="AH30" s="54">
        <f t="shared" si="6"/>
        <v>8.6912313449495571</v>
      </c>
      <c r="AI30" s="63">
        <f t="shared" si="7"/>
        <v>6.6290274664496565</v>
      </c>
      <c r="AJ30" s="64">
        <v>124.02691034921988</v>
      </c>
      <c r="AK30" s="61">
        <v>91.464818935120107</v>
      </c>
      <c r="AL30" s="128">
        <v>95.995405886475723</v>
      </c>
      <c r="AM30" s="61">
        <v>138.63334056079583</v>
      </c>
      <c r="AS30" s="121"/>
      <c r="BA30" s="42"/>
      <c r="BB30" s="42"/>
    </row>
    <row r="31" spans="1:54" ht="15.75" x14ac:dyDescent="0.25">
      <c r="A31" s="25">
        <v>23</v>
      </c>
      <c r="B31" s="69">
        <v>49.81</v>
      </c>
      <c r="C31" s="51">
        <f t="shared" si="0"/>
        <v>12.606547226559485</v>
      </c>
      <c r="D31" s="52">
        <f t="shared" si="1"/>
        <v>61.31398042148399</v>
      </c>
      <c r="E31" s="59">
        <f t="shared" si="2"/>
        <v>-24.110527648043476</v>
      </c>
      <c r="F31" s="68">
        <v>221.18</v>
      </c>
      <c r="G31" s="52">
        <f t="shared" si="3"/>
        <v>120.9380689972576</v>
      </c>
      <c r="H31" s="52">
        <f t="shared" si="4"/>
        <v>91.676843178351959</v>
      </c>
      <c r="I31" s="53">
        <f t="shared" si="5"/>
        <v>8.565087824390444</v>
      </c>
      <c r="J31" s="58">
        <v>0</v>
      </c>
      <c r="K31" s="81">
        <v>30.84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30.84</v>
      </c>
      <c r="R31" s="91">
        <v>0</v>
      </c>
      <c r="S31" s="84">
        <v>0</v>
      </c>
      <c r="T31" s="84">
        <v>0</v>
      </c>
      <c r="U31" s="84">
        <v>72.349999999999994</v>
      </c>
      <c r="V31" s="84">
        <v>0</v>
      </c>
      <c r="W31" s="84">
        <v>0</v>
      </c>
      <c r="X31" s="94">
        <f t="shared" si="10"/>
        <v>0</v>
      </c>
      <c r="Y31" s="95">
        <f t="shared" si="11"/>
        <v>72.349999999999994</v>
      </c>
      <c r="Z31" s="91">
        <v>0</v>
      </c>
      <c r="AA31" s="84">
        <v>0</v>
      </c>
      <c r="AB31" s="84">
        <v>0</v>
      </c>
      <c r="AC31" s="84">
        <v>73.33</v>
      </c>
      <c r="AD31" s="96">
        <f t="shared" si="12"/>
        <v>0</v>
      </c>
      <c r="AE31" s="52">
        <f t="shared" si="13"/>
        <v>73.33</v>
      </c>
      <c r="AF31" s="118">
        <v>0.16645241935483901</v>
      </c>
      <c r="AG31" s="117">
        <v>0.40281303763440901</v>
      </c>
      <c r="AH31" s="54">
        <f t="shared" si="6"/>
        <v>8.3986354050356056</v>
      </c>
      <c r="AI31" s="63">
        <f t="shared" si="7"/>
        <v>6.3266593143221144</v>
      </c>
      <c r="AJ31" s="64">
        <v>120.9380689972576</v>
      </c>
      <c r="AK31" s="61">
        <v>85.936547226559483</v>
      </c>
      <c r="AL31" s="128">
        <v>91.676843178351959</v>
      </c>
      <c r="AM31" s="61">
        <v>133.66398042148398</v>
      </c>
      <c r="AS31" s="121"/>
      <c r="BA31" s="42"/>
      <c r="BB31" s="42"/>
    </row>
    <row r="32" spans="1:54" ht="16.5" thickBot="1" x14ac:dyDescent="0.3">
      <c r="A32" s="26">
        <v>24</v>
      </c>
      <c r="B32" s="70">
        <v>42.86</v>
      </c>
      <c r="C32" s="55">
        <f t="shared" si="0"/>
        <v>6.6439521744455732</v>
      </c>
      <c r="D32" s="52">
        <f t="shared" si="1"/>
        <v>60.946910278901186</v>
      </c>
      <c r="E32" s="59">
        <f t="shared" si="2"/>
        <v>-24.730862453346784</v>
      </c>
      <c r="F32" s="71">
        <v>212.98</v>
      </c>
      <c r="G32" s="56">
        <f t="shared" si="3"/>
        <v>115.85916965185126</v>
      </c>
      <c r="H32" s="52">
        <f t="shared" si="4"/>
        <v>88.867337876990391</v>
      </c>
      <c r="I32" s="53">
        <f t="shared" si="5"/>
        <v>8.2534924711583511</v>
      </c>
      <c r="J32" s="58">
        <v>0</v>
      </c>
      <c r="K32" s="81">
        <v>31.24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31.24</v>
      </c>
      <c r="R32" s="91">
        <v>0</v>
      </c>
      <c r="S32" s="84">
        <v>0</v>
      </c>
      <c r="T32" s="84">
        <v>0</v>
      </c>
      <c r="U32" s="84">
        <v>71.03</v>
      </c>
      <c r="V32" s="84">
        <v>0</v>
      </c>
      <c r="W32" s="84">
        <v>0</v>
      </c>
      <c r="X32" s="94">
        <f t="shared" si="10"/>
        <v>0</v>
      </c>
      <c r="Y32" s="95">
        <f t="shared" si="11"/>
        <v>71.03</v>
      </c>
      <c r="Z32" s="92">
        <v>0</v>
      </c>
      <c r="AA32" s="93">
        <v>0</v>
      </c>
      <c r="AB32" s="93">
        <v>0</v>
      </c>
      <c r="AC32" s="93">
        <v>73.33</v>
      </c>
      <c r="AD32" s="96">
        <f t="shared" si="12"/>
        <v>0</v>
      </c>
      <c r="AE32" s="52">
        <f t="shared" si="13"/>
        <v>73.33</v>
      </c>
      <c r="AF32" s="118">
        <v>0.16645241935483901</v>
      </c>
      <c r="AG32" s="117">
        <v>0.40281303763440901</v>
      </c>
      <c r="AH32" s="54">
        <f t="shared" si="6"/>
        <v>8.0870400518035126</v>
      </c>
      <c r="AI32" s="63">
        <f t="shared" si="7"/>
        <v>6.1063245090188047</v>
      </c>
      <c r="AJ32" s="65">
        <v>115.85916965185126</v>
      </c>
      <c r="AK32" s="62">
        <v>79.973952174445571</v>
      </c>
      <c r="AL32" s="129">
        <v>88.867337876990391</v>
      </c>
      <c r="AM32" s="62">
        <v>131.97691027890119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140.81</v>
      </c>
      <c r="C33" s="40">
        <f t="shared" ref="C33:AE33" si="14">MAX(C9:C32)</f>
        <v>58.582562781918043</v>
      </c>
      <c r="D33" s="40">
        <f t="shared" si="14"/>
        <v>109.02368763529688</v>
      </c>
      <c r="E33" s="40">
        <f t="shared" si="14"/>
        <v>-22.362868801311421</v>
      </c>
      <c r="F33" s="40">
        <f t="shared" si="14"/>
        <v>253.84</v>
      </c>
      <c r="G33" s="40">
        <f t="shared" si="14"/>
        <v>140.57134104562908</v>
      </c>
      <c r="H33" s="40">
        <f t="shared" si="14"/>
        <v>103.46250665661742</v>
      </c>
      <c r="I33" s="40">
        <f t="shared" si="14"/>
        <v>9.8061522977534974</v>
      </c>
      <c r="J33" s="40">
        <f t="shared" si="14"/>
        <v>0</v>
      </c>
      <c r="K33" s="40">
        <f t="shared" si="14"/>
        <v>31.81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31.81</v>
      </c>
      <c r="R33" s="40">
        <f t="shared" si="14"/>
        <v>33.549999999999997</v>
      </c>
      <c r="S33" s="40">
        <f t="shared" si="14"/>
        <v>0</v>
      </c>
      <c r="T33" s="40">
        <f t="shared" si="14"/>
        <v>0</v>
      </c>
      <c r="U33" s="40">
        <f t="shared" si="14"/>
        <v>86.94</v>
      </c>
      <c r="V33" s="40">
        <f t="shared" si="14"/>
        <v>0</v>
      </c>
      <c r="W33" s="40">
        <f t="shared" si="14"/>
        <v>0</v>
      </c>
      <c r="X33" s="40">
        <f t="shared" si="14"/>
        <v>33.549999999999997</v>
      </c>
      <c r="Y33" s="40">
        <f t="shared" si="14"/>
        <v>86.94</v>
      </c>
      <c r="Z33" s="40"/>
      <c r="AA33" s="40"/>
      <c r="AB33" s="40"/>
      <c r="AC33" s="40"/>
      <c r="AD33" s="40">
        <f t="shared" si="14"/>
        <v>19.5</v>
      </c>
      <c r="AE33" s="40">
        <f t="shared" si="14"/>
        <v>95.19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9.6396998783986589</v>
      </c>
      <c r="AI33" s="40">
        <f t="shared" si="15"/>
        <v>7.2917269062728565</v>
      </c>
      <c r="AJ33" s="40">
        <f t="shared" si="15"/>
        <v>140.57134104562908</v>
      </c>
      <c r="AK33" s="40">
        <f t="shared" si="15"/>
        <v>105.32317125746442</v>
      </c>
      <c r="AL33" s="40">
        <f t="shared" si="15"/>
        <v>103.46250665661742</v>
      </c>
      <c r="AM33" s="130">
        <f t="shared" si="15"/>
        <v>157.44219807457861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85.018204081632632</v>
      </c>
      <c r="C34" s="41">
        <f t="shared" ref="C34:AE34" si="16">AVERAGE(C9:C33,C9:C32)</f>
        <v>31.030286104159664</v>
      </c>
      <c r="D34" s="41">
        <f t="shared" si="16"/>
        <v>77.975246072314675</v>
      </c>
      <c r="E34" s="41">
        <f t="shared" si="16"/>
        <v>-23.896850919006894</v>
      </c>
      <c r="F34" s="41">
        <f t="shared" si="16"/>
        <v>184.57469387755097</v>
      </c>
      <c r="G34" s="41">
        <f t="shared" si="16"/>
        <v>102.06247195743258</v>
      </c>
      <c r="H34" s="41">
        <f t="shared" si="16"/>
        <v>74.907553453235835</v>
      </c>
      <c r="I34" s="41">
        <f t="shared" si="16"/>
        <v>7.6046684668826483</v>
      </c>
      <c r="J34" s="41">
        <f t="shared" si="16"/>
        <v>0</v>
      </c>
      <c r="K34" s="41">
        <f t="shared" si="16"/>
        <v>31.009183673469384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31.009183673469384</v>
      </c>
      <c r="R34" s="41">
        <f t="shared" si="16"/>
        <v>7.839795918367348</v>
      </c>
      <c r="S34" s="41">
        <f t="shared" si="16"/>
        <v>0</v>
      </c>
      <c r="T34" s="41">
        <f t="shared" si="16"/>
        <v>0</v>
      </c>
      <c r="U34" s="41">
        <f t="shared" si="16"/>
        <v>60.281224489795903</v>
      </c>
      <c r="V34" s="41">
        <f t="shared" si="16"/>
        <v>0</v>
      </c>
      <c r="W34" s="41">
        <f t="shared" si="16"/>
        <v>0</v>
      </c>
      <c r="X34" s="41">
        <f t="shared" si="16"/>
        <v>7.839795918367348</v>
      </c>
      <c r="Y34" s="41">
        <f t="shared" si="16"/>
        <v>60.281224489795903</v>
      </c>
      <c r="Z34" s="41">
        <f>AVERAGE(Z9:Z33,Z9:Z32)</f>
        <v>4.2625000000000002</v>
      </c>
      <c r="AA34" s="41">
        <f>AVERAGE(AA9:AA33,AA9:AA32)</f>
        <v>0</v>
      </c>
      <c r="AB34" s="41">
        <f>AVERAGE(AB9:AB33,AB9:AB32)</f>
        <v>0</v>
      </c>
      <c r="AC34" s="41">
        <f t="shared" si="16"/>
        <v>63.693333333333328</v>
      </c>
      <c r="AD34" s="41">
        <f t="shared" si="16"/>
        <v>4.573469387755102</v>
      </c>
      <c r="AE34" s="41">
        <f t="shared" si="16"/>
        <v>64.33612244897958</v>
      </c>
      <c r="AF34" s="41">
        <f t="shared" ref="AF34:AM34" si="17">AVERAGE(AF9:AF33,AF9:AF32)</f>
        <v>0.16645241935483915</v>
      </c>
      <c r="AG34" s="41">
        <f t="shared" si="17"/>
        <v>0.40281303763440929</v>
      </c>
      <c r="AH34" s="41">
        <f t="shared" si="17"/>
        <v>7.4382160475278134</v>
      </c>
      <c r="AI34" s="41">
        <f t="shared" si="17"/>
        <v>6.6737525483631543</v>
      </c>
      <c r="AJ34" s="41">
        <f t="shared" si="17"/>
        <v>106.23798216151421</v>
      </c>
      <c r="AK34" s="41">
        <f t="shared" si="17"/>
        <v>94.377645460803478</v>
      </c>
      <c r="AL34" s="41">
        <f t="shared" si="17"/>
        <v>82.062655494052152</v>
      </c>
      <c r="AM34" s="131">
        <f t="shared" si="17"/>
        <v>137.47031771393264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92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93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94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91</v>
      </c>
      <c r="B37" s="200"/>
      <c r="C37" s="200"/>
      <c r="D37" s="199" t="s">
        <v>98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95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73</v>
      </c>
      <c r="AH37" s="197"/>
      <c r="AI37" s="197"/>
      <c r="AJ37" s="197"/>
      <c r="AK37" s="214"/>
      <c r="AL37" s="196" t="s">
        <v>90</v>
      </c>
      <c r="AM37" s="197"/>
      <c r="AN37" s="197"/>
      <c r="AO37" s="198"/>
      <c r="AP37" s="213" t="s">
        <v>96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739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183.57</v>
      </c>
      <c r="Z38" s="133"/>
      <c r="AA38" s="8" t="s">
        <v>21</v>
      </c>
      <c r="AB38" s="5" t="s">
        <v>23</v>
      </c>
      <c r="AC38" s="30"/>
      <c r="AD38" s="134">
        <v>1466.4</v>
      </c>
      <c r="AE38" s="133"/>
      <c r="AF38" s="7" t="s">
        <v>21</v>
      </c>
      <c r="AG38" s="5" t="s">
        <v>24</v>
      </c>
      <c r="AH38" s="6"/>
      <c r="AI38" s="134">
        <v>0</v>
      </c>
      <c r="AJ38" s="133"/>
      <c r="AK38" s="100" t="s">
        <v>21</v>
      </c>
      <c r="AL38" s="99" t="s">
        <v>24</v>
      </c>
      <c r="AM38" s="133">
        <v>76.343299999999999</v>
      </c>
      <c r="AN38" s="135"/>
      <c r="AO38" s="8" t="s">
        <v>21</v>
      </c>
      <c r="AP38" s="5" t="s">
        <v>24</v>
      </c>
      <c r="AQ38" s="133">
        <v>1522.2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4354.54</v>
      </c>
      <c r="C39" s="11" t="s">
        <v>21</v>
      </c>
      <c r="D39" s="9" t="s">
        <v>70</v>
      </c>
      <c r="E39" s="10">
        <v>2160</v>
      </c>
      <c r="F39" s="12" t="s">
        <v>21</v>
      </c>
      <c r="G39" s="98"/>
      <c r="H39" s="101" t="s">
        <v>25</v>
      </c>
      <c r="I39" s="102"/>
      <c r="J39" s="103">
        <v>31.81</v>
      </c>
      <c r="K39" s="104" t="s">
        <v>62</v>
      </c>
      <c r="L39" s="105">
        <v>234.25000000001799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33.549999999999997</v>
      </c>
      <c r="Z39" s="102" t="s">
        <v>62</v>
      </c>
      <c r="AA39" s="108">
        <v>234.66666666668499</v>
      </c>
      <c r="AB39" s="106" t="s">
        <v>25</v>
      </c>
      <c r="AC39" s="109"/>
      <c r="AD39" s="103">
        <v>89.93</v>
      </c>
      <c r="AE39" s="104" t="s">
        <v>71</v>
      </c>
      <c r="AF39" s="108">
        <v>0.81388888888888899</v>
      </c>
      <c r="AG39" s="106" t="s">
        <v>25</v>
      </c>
      <c r="AH39" s="102"/>
      <c r="AI39" s="103">
        <v>0</v>
      </c>
      <c r="AJ39" s="102" t="s">
        <v>74</v>
      </c>
      <c r="AK39" s="107">
        <v>234.04166666668499</v>
      </c>
      <c r="AL39" s="101" t="s">
        <v>25</v>
      </c>
      <c r="AM39" s="102">
        <v>19.5</v>
      </c>
      <c r="AN39" s="103" t="s">
        <v>74</v>
      </c>
      <c r="AO39" s="111">
        <v>234.45833333335199</v>
      </c>
      <c r="AP39" s="106" t="s">
        <v>25</v>
      </c>
      <c r="AQ39" s="102">
        <v>95.19</v>
      </c>
      <c r="AR39" s="104" t="s">
        <v>71</v>
      </c>
      <c r="AS39" s="107">
        <v>234.20833333335099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506.28999999999996</v>
      </c>
      <c r="F42" s="44" t="s">
        <v>71</v>
      </c>
      <c r="G42" s="47">
        <v>234.79166666668499</v>
      </c>
    </row>
    <row r="43" spans="1:45" ht="32.25" customHeight="1" thickBot="1" x14ac:dyDescent="0.3">
      <c r="A43" s="190" t="s">
        <v>69</v>
      </c>
      <c r="B43" s="191"/>
      <c r="C43" s="191"/>
      <c r="D43" s="192"/>
      <c r="E43" s="77"/>
      <c r="F43" s="78"/>
      <c r="G43" s="79">
        <v>86.75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/>
      <c r="F44" s="78"/>
      <c r="G44" s="79">
        <v>72.45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261.64</v>
      </c>
      <c r="F45" s="83" t="s">
        <v>71</v>
      </c>
      <c r="G45" s="48">
        <v>234.70833333335199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247.75</v>
      </c>
      <c r="F46" s="80" t="s">
        <v>71</v>
      </c>
      <c r="G46" s="60">
        <v>234.79166666668499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C56" t="s">
        <v>104</v>
      </c>
    </row>
    <row r="57" spans="1:44" x14ac:dyDescent="0.25">
      <c r="A57" s="37" t="s">
        <v>65</v>
      </c>
      <c r="C57" t="s">
        <v>102</v>
      </c>
    </row>
    <row r="58" spans="1:44" x14ac:dyDescent="0.25">
      <c r="A58" s="37" t="s">
        <v>66</v>
      </c>
      <c r="C58" t="s">
        <v>103</v>
      </c>
    </row>
    <row r="59" spans="1:44" ht="15.75" x14ac:dyDescent="0.25">
      <c r="J59" s="29" t="s">
        <v>61</v>
      </c>
      <c r="R59" s="38" t="s">
        <v>97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 AOU 23 </vt:lpstr>
      <vt:lpstr>'23 AOU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2023-08-24T00:57:48Z</dcterms:modified>
</cp:coreProperties>
</file>