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8-AOUT 2023\"/>
    </mc:Choice>
  </mc:AlternateContent>
  <xr:revisionPtr revIDLastSave="0" documentId="13_ncr:1_{C592440B-15A8-4F72-826A-A939E7A37D3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25 AOU 23 " sheetId="3" r:id="rId1"/>
  </sheets>
  <definedNames>
    <definedName name="_xlnm.Print_Area" localSheetId="0">'25 AOU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AI10" i="3" s="1"/>
  <c r="Q9" i="3"/>
  <c r="AH32" i="3" l="1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I13" i="3"/>
  <c r="AH13" i="3"/>
  <c r="I13" i="3" s="1"/>
  <c r="AI12" i="3"/>
  <c r="AH12" i="3"/>
  <c r="I12" i="3" s="1"/>
  <c r="AI11" i="3"/>
  <c r="AH11" i="3"/>
  <c r="I11" i="3" s="1"/>
  <c r="AH10" i="3"/>
  <c r="I10" i="3" s="1"/>
  <c r="AH9" i="3"/>
  <c r="AI9" i="3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AI15" i="3" s="1"/>
  <c r="Q16" i="3"/>
  <c r="AI16" i="3" s="1"/>
  <c r="Q17" i="3"/>
  <c r="AI17" i="3" s="1"/>
  <c r="Q18" i="3"/>
  <c r="AI18" i="3" s="1"/>
  <c r="Q19" i="3"/>
  <c r="AI19" i="3" s="1"/>
  <c r="Q20" i="3"/>
  <c r="AI20" i="3" s="1"/>
  <c r="Q21" i="3"/>
  <c r="AI21" i="3" s="1"/>
  <c r="Q22" i="3"/>
  <c r="AI22" i="3" s="1"/>
  <c r="Q23" i="3"/>
  <c r="AI23" i="3" s="1"/>
  <c r="Q24" i="3"/>
  <c r="AI24" i="3" s="1"/>
  <c r="Q25" i="3"/>
  <c r="AI25" i="3" s="1"/>
  <c r="Q26" i="3"/>
  <c r="AI26" i="3" s="1"/>
  <c r="Q27" i="3"/>
  <c r="AI27" i="3" s="1"/>
  <c r="Q28" i="3"/>
  <c r="AI28" i="3" s="1"/>
  <c r="Q29" i="3"/>
  <c r="AI29" i="3" s="1"/>
  <c r="Q30" i="3"/>
  <c r="AI30" i="3" s="1"/>
  <c r="Q31" i="3"/>
  <c r="AI31" i="3" s="1"/>
  <c r="Q32" i="3"/>
  <c r="AI32" i="3" s="1"/>
  <c r="G9" i="3" l="1"/>
  <c r="I9" i="3"/>
  <c r="H14" i="3"/>
  <c r="H33" i="3" s="1"/>
  <c r="H34" i="3" s="1"/>
  <c r="AL33" i="3"/>
  <c r="AL34" i="3" s="1"/>
  <c r="Q14" i="3"/>
  <c r="K33" i="3"/>
  <c r="K34" i="3" s="1"/>
  <c r="Q33" i="3" l="1"/>
  <c r="Q34" i="3" s="1"/>
  <c r="AI14" i="3"/>
  <c r="I26" i="3"/>
  <c r="G26" i="3"/>
  <c r="G32" i="3" l="1"/>
  <c r="I32" i="3"/>
  <c r="G31" i="3"/>
  <c r="I31" i="3"/>
  <c r="G30" i="3"/>
  <c r="I30" i="3"/>
  <c r="I29" i="3"/>
  <c r="G29" i="3"/>
  <c r="G28" i="3"/>
  <c r="I28" i="3"/>
  <c r="I27" i="3"/>
  <c r="G27" i="3"/>
  <c r="I25" i="3"/>
  <c r="G25" i="3"/>
  <c r="G24" i="3"/>
  <c r="I24" i="3"/>
  <c r="G23" i="3"/>
  <c r="I23" i="3"/>
  <c r="G22" i="3"/>
  <c r="I22" i="3"/>
  <c r="G21" i="3"/>
  <c r="I21" i="3"/>
  <c r="I20" i="3"/>
  <c r="G20" i="3"/>
  <c r="G19" i="3"/>
  <c r="I19" i="3"/>
  <c r="G18" i="3"/>
  <c r="I18" i="3"/>
  <c r="G17" i="3"/>
  <c r="I17" i="3"/>
  <c r="G16" i="3"/>
  <c r="I16" i="3"/>
  <c r="I15" i="3"/>
  <c r="G15" i="3"/>
  <c r="AJ33" i="3"/>
  <c r="AJ34" i="3" s="1"/>
  <c r="G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E13" i="3" l="1"/>
  <c r="D13" i="3"/>
  <c r="D12" i="3"/>
  <c r="E12" i="3"/>
  <c r="D11" i="3"/>
  <c r="E11" i="3"/>
  <c r="D10" i="3"/>
  <c r="E10" i="3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E9" i="3"/>
  <c r="C28" i="3"/>
  <c r="C19" i="3"/>
  <c r="C25" i="3"/>
  <c r="C31" i="3"/>
  <c r="C18" i="3"/>
  <c r="C23" i="3"/>
  <c r="C29" i="3"/>
  <c r="C20" i="3"/>
  <c r="D20" i="3"/>
  <c r="D19" i="3"/>
  <c r="E19" i="3"/>
  <c r="D18" i="3"/>
  <c r="C16" i="3"/>
  <c r="D16" i="3"/>
  <c r="C15" i="3"/>
  <c r="D15" i="3"/>
  <c r="D14" i="3"/>
  <c r="AM33" i="3"/>
  <c r="AM34" i="3" s="1"/>
  <c r="E18" i="3" l="1"/>
  <c r="E28" i="3"/>
  <c r="E31" i="3"/>
  <c r="C32" i="3"/>
  <c r="E32" i="3"/>
  <c r="C30" i="3"/>
  <c r="E30" i="3"/>
  <c r="C26" i="3"/>
  <c r="E26" i="3"/>
  <c r="C21" i="3"/>
  <c r="E21" i="3"/>
  <c r="E29" i="3"/>
  <c r="E25" i="3"/>
  <c r="C24" i="3"/>
  <c r="E24" i="3"/>
  <c r="E23" i="3"/>
  <c r="C22" i="3"/>
  <c r="E22" i="3"/>
  <c r="C27" i="3"/>
  <c r="E27" i="3"/>
  <c r="E20" i="3"/>
  <c r="D33" i="3"/>
  <c r="D34" i="3" s="1"/>
  <c r="C17" i="3"/>
  <c r="E17" i="3"/>
  <c r="E16" i="3"/>
  <c r="E15" i="3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<sst xmlns="http://schemas.openxmlformats.org/spreadsheetml/2006/main" count="138" uniqueCount="106">
  <si>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</si>
  <si>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</si>
  <si>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</si>
  <si>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</si>
  <si>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</si>
  <si>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</si>
  <si>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</si>
  <si>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</si>
  <si>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</si>
  <si>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</si>
  <si>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</si>
  <si>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</si>
  <si>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</si>
  <si>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</si>
  <si>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</si>
  <si>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</si>
  <si>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</si>
  <si>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</si>
  <si>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</si>
  <si>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</si>
  <si>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</si>
  <si>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</si>
  <si>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</si>
  <si>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</si>
  <si>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</si>
  <si>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</si>
  <si>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</si>
  <si>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</si>
  <si>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</si>
  <si>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</si>
  <si>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</si>
  <si>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</si>
  <si>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</si>
  <si>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</si>
  <si>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</si>
  <si>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</si>
  <si>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</si>
  <si>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</si>
  <si>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</si>
  <si>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</si>
  <si>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</si>
  <si>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</si>
  <si>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</si>
  <si>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</si>
  <si>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</si>
  <si>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</si>
  <si>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</si>
  <si>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</si>
  <si>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</si>
  <si>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</si>
  <si>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</si>
  <si>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</si>
  <si>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</si>
  <si>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</si>
  <si>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</si>
  <si>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</si>
  <si>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</si>
  <si>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</si>
  <si>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</si>
  <si>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</si>
  <si>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</si>
  <si>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</si>
  <si>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</si>
  <si>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</si>
  <si>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</si>
  <si>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</si>
  <si>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</si>
  <si>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</si>
  <si>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</si>
  <si>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</si>
  <si>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</si>
  <si>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</si>
  <si>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</si>
  <si>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</si>
  <si>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</si>
  <si>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</si>
  <si>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</si>
  <si>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</si>
  <si>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</si>
  <si>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</si>
  <si>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</si>
  <si>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</si>
  <si>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</si>
  <si>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</si>
  <si>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</si>
  <si>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</si>
  <si>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</si>
  <si>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</si>
  <si>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</si>
  <si>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</si>
  <si>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</si>
  <si>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</si>
  <si>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</si>
  <si>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</si>
  <si>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</si>
  <si>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</si>
  <si>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</si>
  <si>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</si>
  <si>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</si>
  <si>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</si>
  <si>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</si>
  <si>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</si>
  <si>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</si>
  <si>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TAGBA</t>
  </si>
  <si>
    <t>TETE et BOKO</t>
  </si>
  <si>
    <t>MONTCHO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</si>
</sst>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'25 AOU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'!$B$9:$B$32</c:f>
              <c:numCache>
                <c:formatCode>General</c:formatCode>
                <c:ptCount val="24"/>
                <c:pt idx="0">
                  <c:v>62.11</c:v>
                </c:pt>
                <c:pt idx="1">
                  <c:v>57.47</c:v>
                </c:pt>
                <c:pt idx="2">
                  <c:v>48.26</c:v>
                </c:pt>
                <c:pt idx="3">
                  <c:v>48.209999999999994</c:v>
                </c:pt>
                <c:pt idx="4">
                  <c:v>46.31</c:v>
                </c:pt>
                <c:pt idx="5">
                  <c:v>56.36</c:v>
                </c:pt>
                <c:pt idx="6">
                  <c:v>58.77</c:v>
                </c:pt>
                <c:pt idx="7">
                  <c:v>74.239999999999995</c:v>
                </c:pt>
                <c:pt idx="8">
                  <c:v>79.86</c:v>
                </c:pt>
                <c:pt idx="9">
                  <c:v>79.539999999999992</c:v>
                </c:pt>
                <c:pt idx="10">
                  <c:v>84.34</c:v>
                </c:pt>
                <c:pt idx="11">
                  <c:v>79.72</c:v>
                </c:pt>
                <c:pt idx="12">
                  <c:v>97.06</c:v>
                </c:pt>
                <c:pt idx="13">
                  <c:v>103.03</c:v>
                </c:pt>
                <c:pt idx="14">
                  <c:v>111.32</c:v>
                </c:pt>
                <c:pt idx="15">
                  <c:v>116.93</c:v>
                </c:pt>
                <c:pt idx="16">
                  <c:v>98.38</c:v>
                </c:pt>
                <c:pt idx="17">
                  <c:v>92.12</c:v>
                </c:pt>
                <c:pt idx="18">
                  <c:v>121.36</c:v>
                </c:pt>
                <c:pt idx="19">
                  <c:v>108.25</c:v>
                </c:pt>
                <c:pt idx="20">
                  <c:v>99.05</c:v>
                </c:pt>
                <c:pt idx="21">
                  <c:v>96.13</c:v>
                </c:pt>
                <c:pt idx="22">
                  <c:v>79.680000000000007</c:v>
                </c:pt>
                <c:pt idx="23">
                  <c:v>68.259999999999991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'25 AOU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'!$C$9:$C$32</c:f>
              <c:numCache>
                <c:formatCode>General</c:formatCode>
                <c:ptCount val="24"/>
                <c:pt idx="0">
                  <c:v>10.848981817734696</c:v>
                </c:pt>
                <c:pt idx="1">
                  <c:v>11.113614578270472</c:v>
                </c:pt>
                <c:pt idx="2">
                  <c:v>1.6446771292734397</c:v>
                </c:pt>
                <c:pt idx="3">
                  <c:v>6.9246943478854419</c:v>
                </c:pt>
                <c:pt idx="4">
                  <c:v>5.2905382185647696</c:v>
                </c:pt>
                <c:pt idx="5">
                  <c:v>8.4535716052603789</c:v>
                </c:pt>
                <c:pt idx="6">
                  <c:v>10.42680818702199</c:v>
                </c:pt>
                <c:pt idx="7">
                  <c:v>19.425731233046811</c:v>
                </c:pt>
                <c:pt idx="8">
                  <c:v>22.076080598853025</c:v>
                </c:pt>
                <c:pt idx="9">
                  <c:v>26.562554758474853</c:v>
                </c:pt>
                <c:pt idx="10">
                  <c:v>26.517575347653256</c:v>
                </c:pt>
                <c:pt idx="11">
                  <c:v>24.23581983163826</c:v>
                </c:pt>
                <c:pt idx="12">
                  <c:v>24.786707542163363</c:v>
                </c:pt>
                <c:pt idx="13">
                  <c:v>25.416406240670732</c:v>
                </c:pt>
                <c:pt idx="14">
                  <c:v>24.177179933973235</c:v>
                </c:pt>
                <c:pt idx="15">
                  <c:v>15.844253963458229</c:v>
                </c:pt>
                <c:pt idx="16">
                  <c:v>16.113997233884348</c:v>
                </c:pt>
                <c:pt idx="17">
                  <c:v>16.506016832508251</c:v>
                </c:pt>
                <c:pt idx="18">
                  <c:v>26.22675002751788</c:v>
                </c:pt>
                <c:pt idx="19">
                  <c:v>21.428010348692609</c:v>
                </c:pt>
                <c:pt idx="20">
                  <c:v>17.77087548552295</c:v>
                </c:pt>
                <c:pt idx="21">
                  <c:v>13.700517777682876</c:v>
                </c:pt>
                <c:pt idx="22">
                  <c:v>7.8741745992269472</c:v>
                </c:pt>
                <c:pt idx="23">
                  <c:v>5.5269534475387445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'25 AOU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'!$D$9:$D$32</c:f>
              <c:numCache>
                <c:formatCode>0.00</c:formatCode>
                <c:ptCount val="24"/>
                <c:pt idx="0">
                  <c:v>76.275491360241688</c:v>
                </c:pt>
                <c:pt idx="1">
                  <c:v>71.50303332488005</c:v>
                </c:pt>
                <c:pt idx="2">
                  <c:v>72.199216485623893</c:v>
                </c:pt>
                <c:pt idx="3">
                  <c:v>66.669915846491747</c:v>
                </c:pt>
                <c:pt idx="4">
                  <c:v>66.743051786627433</c:v>
                </c:pt>
                <c:pt idx="5">
                  <c:v>73.193031734928383</c:v>
                </c:pt>
                <c:pt idx="6">
                  <c:v>73.613322210562615</c:v>
                </c:pt>
                <c:pt idx="7">
                  <c:v>79.123810190596785</c:v>
                </c:pt>
                <c:pt idx="8">
                  <c:v>81.925948289609835</c:v>
                </c:pt>
                <c:pt idx="9">
                  <c:v>77.027822699052251</c:v>
                </c:pt>
                <c:pt idx="10">
                  <c:v>81.746736404271047</c:v>
                </c:pt>
                <c:pt idx="11">
                  <c:v>79.602518915024163</c:v>
                </c:pt>
                <c:pt idx="12">
                  <c:v>95.015757632451283</c:v>
                </c:pt>
                <c:pt idx="13">
                  <c:v>102.31316246532774</c:v>
                </c:pt>
                <c:pt idx="14">
                  <c:v>110.04962318937322</c:v>
                </c:pt>
                <c:pt idx="15">
                  <c:v>123.84075837370941</c:v>
                </c:pt>
                <c:pt idx="16">
                  <c:v>105.17084604007407</c:v>
                </c:pt>
                <c:pt idx="17">
                  <c:v>98.645735729398083</c:v>
                </c:pt>
                <c:pt idx="18">
                  <c:v>117.33786249523058</c:v>
                </c:pt>
                <c:pt idx="19">
                  <c:v>109.12279458654814</c:v>
                </c:pt>
                <c:pt idx="20">
                  <c:v>103.86275706359396</c:v>
                </c:pt>
                <c:pt idx="21">
                  <c:v>105.12513894508143</c:v>
                </c:pt>
                <c:pt idx="22">
                  <c:v>94.900499320408386</c:v>
                </c:pt>
                <c:pt idx="23">
                  <c:v>86.349614654382947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'25 AOU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'!$E$9:$E$32</c:f>
              <c:numCache>
                <c:formatCode>0.00</c:formatCode>
                <c:ptCount val="24"/>
                <c:pt idx="0">
                  <c:v>-25.014473177976381</c:v>
                </c:pt>
                <c:pt idx="1">
                  <c:v>-25.146647903150541</c:v>
                </c:pt>
                <c:pt idx="2">
                  <c:v>-25.583893614897327</c:v>
                </c:pt>
                <c:pt idx="3">
                  <c:v>-25.384610194377178</c:v>
                </c:pt>
                <c:pt idx="4">
                  <c:v>-25.723590005192186</c:v>
                </c:pt>
                <c:pt idx="5">
                  <c:v>-25.28660334018878</c:v>
                </c:pt>
                <c:pt idx="6">
                  <c:v>-25.270130397584612</c:v>
                </c:pt>
                <c:pt idx="7">
                  <c:v>-24.309541423643598</c:v>
                </c:pt>
                <c:pt idx="8">
                  <c:v>-24.14202888846286</c:v>
                </c:pt>
                <c:pt idx="9">
                  <c:v>-24.050377457527109</c:v>
                </c:pt>
                <c:pt idx="10">
                  <c:v>-23.924311751924318</c:v>
                </c:pt>
                <c:pt idx="11">
                  <c:v>-24.118338746662449</c:v>
                </c:pt>
                <c:pt idx="12">
                  <c:v>-22.742465174614651</c:v>
                </c:pt>
                <c:pt idx="13">
                  <c:v>-24.699568705998487</c:v>
                </c:pt>
                <c:pt idx="14">
                  <c:v>-22.906803123346457</c:v>
                </c:pt>
                <c:pt idx="15">
                  <c:v>-22.755012337167607</c:v>
                </c:pt>
                <c:pt idx="16">
                  <c:v>-22.904843273958498</c:v>
                </c:pt>
                <c:pt idx="17">
                  <c:v>-23.031752561906341</c:v>
                </c:pt>
                <c:pt idx="18">
                  <c:v>-22.204612522748469</c:v>
                </c:pt>
                <c:pt idx="19">
                  <c:v>-22.300804935240709</c:v>
                </c:pt>
                <c:pt idx="20">
                  <c:v>-22.583632549116921</c:v>
                </c:pt>
                <c:pt idx="21">
                  <c:v>-22.695656722764333</c:v>
                </c:pt>
                <c:pt idx="22">
                  <c:v>-23.094673919635312</c:v>
                </c:pt>
                <c:pt idx="23">
                  <c:v>-23.616568101921693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'25 AOU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'!$Q$9:$Q$32</c:f>
              <c:numCache>
                <c:formatCode>0.00</c:formatCode>
                <c:ptCount val="24"/>
                <c:pt idx="0">
                  <c:v>30.99</c:v>
                </c:pt>
                <c:pt idx="1">
                  <c:v>30.95</c:v>
                </c:pt>
                <c:pt idx="2">
                  <c:v>31.17</c:v>
                </c:pt>
                <c:pt idx="3">
                  <c:v>30.95</c:v>
                </c:pt>
                <c:pt idx="4">
                  <c:v>31.17</c:v>
                </c:pt>
                <c:pt idx="5">
                  <c:v>31.06</c:v>
                </c:pt>
                <c:pt idx="6">
                  <c:v>31.09</c:v>
                </c:pt>
                <c:pt idx="7">
                  <c:v>30.81</c:v>
                </c:pt>
                <c:pt idx="8">
                  <c:v>31.07</c:v>
                </c:pt>
                <c:pt idx="9">
                  <c:v>30.87</c:v>
                </c:pt>
                <c:pt idx="10">
                  <c:v>30.88</c:v>
                </c:pt>
                <c:pt idx="11">
                  <c:v>30.95</c:v>
                </c:pt>
                <c:pt idx="12">
                  <c:v>30.04</c:v>
                </c:pt>
                <c:pt idx="13">
                  <c:v>32.26</c:v>
                </c:pt>
                <c:pt idx="14">
                  <c:v>30.89</c:v>
                </c:pt>
                <c:pt idx="15">
                  <c:v>30.86</c:v>
                </c:pt>
                <c:pt idx="16">
                  <c:v>30.89</c:v>
                </c:pt>
                <c:pt idx="17">
                  <c:v>30.88</c:v>
                </c:pt>
                <c:pt idx="18">
                  <c:v>30.89</c:v>
                </c:pt>
                <c:pt idx="19">
                  <c:v>30.87</c:v>
                </c:pt>
                <c:pt idx="20">
                  <c:v>30.97</c:v>
                </c:pt>
                <c:pt idx="21">
                  <c:v>30.86</c:v>
                </c:pt>
                <c:pt idx="22">
                  <c:v>30.96</c:v>
                </c:pt>
                <c:pt idx="23">
                  <c:v>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'25 AOU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'!$AE$9:$AE$32</c:f>
              <c:numCache>
                <c:formatCode>0.00</c:formatCode>
                <c:ptCount val="24"/>
                <c:pt idx="0">
                  <c:v>63.31</c:v>
                </c:pt>
                <c:pt idx="1">
                  <c:v>62.09</c:v>
                </c:pt>
                <c:pt idx="2">
                  <c:v>63.26</c:v>
                </c:pt>
                <c:pt idx="3">
                  <c:v>62.79</c:v>
                </c:pt>
                <c:pt idx="4">
                  <c:v>60.26</c:v>
                </c:pt>
                <c:pt idx="5">
                  <c:v>62.14</c:v>
                </c:pt>
                <c:pt idx="6">
                  <c:v>61.72</c:v>
                </c:pt>
                <c:pt idx="7">
                  <c:v>61.46</c:v>
                </c:pt>
                <c:pt idx="8">
                  <c:v>64.36</c:v>
                </c:pt>
                <c:pt idx="9">
                  <c:v>61.21</c:v>
                </c:pt>
                <c:pt idx="10">
                  <c:v>62.18</c:v>
                </c:pt>
                <c:pt idx="11">
                  <c:v>61.48</c:v>
                </c:pt>
                <c:pt idx="12">
                  <c:v>61.9</c:v>
                </c:pt>
                <c:pt idx="13">
                  <c:v>63.1</c:v>
                </c:pt>
                <c:pt idx="14">
                  <c:v>71.5</c:v>
                </c:pt>
                <c:pt idx="15">
                  <c:v>70.44</c:v>
                </c:pt>
                <c:pt idx="16">
                  <c:v>70.77</c:v>
                </c:pt>
                <c:pt idx="17">
                  <c:v>70.56</c:v>
                </c:pt>
                <c:pt idx="18">
                  <c:v>70.87</c:v>
                </c:pt>
                <c:pt idx="19">
                  <c:v>70.27</c:v>
                </c:pt>
                <c:pt idx="20">
                  <c:v>71.09</c:v>
                </c:pt>
                <c:pt idx="21">
                  <c:v>70.430000000000007</c:v>
                </c:pt>
                <c:pt idx="22">
                  <c:v>70.7</c:v>
                </c:pt>
                <c:pt idx="23">
                  <c:v>70.48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'25 AOU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'!$AK$9:$AK$32</c:f>
              <c:numCache>
                <c:formatCode>0.00</c:formatCode>
                <c:ptCount val="24"/>
                <c:pt idx="0">
                  <c:v>74.158981817734698</c:v>
                </c:pt>
                <c:pt idx="1">
                  <c:v>73.203614578270475</c:v>
                </c:pt>
                <c:pt idx="2">
                  <c:v>64.904677129273438</c:v>
                </c:pt>
                <c:pt idx="3">
                  <c:v>69.714694347885441</c:v>
                </c:pt>
                <c:pt idx="4">
                  <c:v>65.550538218564768</c:v>
                </c:pt>
                <c:pt idx="5">
                  <c:v>70.593571605260379</c:v>
                </c:pt>
                <c:pt idx="6">
                  <c:v>72.146808187021989</c:v>
                </c:pt>
                <c:pt idx="7">
                  <c:v>80.885731233046812</c:v>
                </c:pt>
                <c:pt idx="8">
                  <c:v>86.436080598853025</c:v>
                </c:pt>
                <c:pt idx="9">
                  <c:v>87.772554758474854</c:v>
                </c:pt>
                <c:pt idx="10">
                  <c:v>88.697575347653256</c:v>
                </c:pt>
                <c:pt idx="11">
                  <c:v>85.715819831638257</c:v>
                </c:pt>
                <c:pt idx="12">
                  <c:v>86.686707542163361</c:v>
                </c:pt>
                <c:pt idx="13">
                  <c:v>88.516406240670733</c:v>
                </c:pt>
                <c:pt idx="14">
                  <c:v>95.677179933973235</c:v>
                </c:pt>
                <c:pt idx="15">
                  <c:v>86.284253963458227</c:v>
                </c:pt>
                <c:pt idx="16">
                  <c:v>86.883997233884344</c:v>
                </c:pt>
                <c:pt idx="17">
                  <c:v>87.066016832508254</c:v>
                </c:pt>
                <c:pt idx="18">
                  <c:v>97.096750027517885</c:v>
                </c:pt>
                <c:pt idx="19">
                  <c:v>91.698010348692605</c:v>
                </c:pt>
                <c:pt idx="20">
                  <c:v>88.860875485522953</c:v>
                </c:pt>
                <c:pt idx="21">
                  <c:v>84.130517777682883</c:v>
                </c:pt>
                <c:pt idx="22">
                  <c:v>78.57417459922695</c:v>
                </c:pt>
                <c:pt idx="23">
                  <c:v>76.006953447538748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'25 AOU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'!$AM$9:$AM$32</c:f>
              <c:numCache>
                <c:formatCode>0.00</c:formatCode>
                <c:ptCount val="24"/>
                <c:pt idx="0">
                  <c:v>119.2654913602417</c:v>
                </c:pt>
                <c:pt idx="1">
                  <c:v>114.24303332488006</c:v>
                </c:pt>
                <c:pt idx="2">
                  <c:v>114.99921648562389</c:v>
                </c:pt>
                <c:pt idx="3">
                  <c:v>109.46991584649174</c:v>
                </c:pt>
                <c:pt idx="4">
                  <c:v>109.50305178662742</c:v>
                </c:pt>
                <c:pt idx="5">
                  <c:v>115.81303173492839</c:v>
                </c:pt>
                <c:pt idx="6">
                  <c:v>115.87332221056262</c:v>
                </c:pt>
                <c:pt idx="7">
                  <c:v>130.76381019059679</c:v>
                </c:pt>
                <c:pt idx="8">
                  <c:v>140.05594828960983</c:v>
                </c:pt>
                <c:pt idx="9">
                  <c:v>134.95782269905226</c:v>
                </c:pt>
                <c:pt idx="10">
                  <c:v>138.75673640427104</c:v>
                </c:pt>
                <c:pt idx="11">
                  <c:v>137.43251891502416</c:v>
                </c:pt>
                <c:pt idx="12">
                  <c:v>152.63575763245129</c:v>
                </c:pt>
                <c:pt idx="13">
                  <c:v>159.93316246532774</c:v>
                </c:pt>
                <c:pt idx="14">
                  <c:v>167.44962318937323</c:v>
                </c:pt>
                <c:pt idx="15">
                  <c:v>181.0707583737094</c:v>
                </c:pt>
                <c:pt idx="16">
                  <c:v>176.31084604007407</c:v>
                </c:pt>
                <c:pt idx="17">
                  <c:v>171.37573572939809</c:v>
                </c:pt>
                <c:pt idx="18">
                  <c:v>190.40786249523057</c:v>
                </c:pt>
                <c:pt idx="19">
                  <c:v>191.77279458654814</c:v>
                </c:pt>
                <c:pt idx="20">
                  <c:v>188.26275706359397</c:v>
                </c:pt>
                <c:pt idx="21">
                  <c:v>185.28513894508143</c:v>
                </c:pt>
                <c:pt idx="22">
                  <c:v>180.46049932040839</c:v>
                </c:pt>
                <c:pt idx="23">
                  <c:v>172.19961465438294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'25 AOU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'!$F$9:$F$32</c:f>
              <c:numCache>
                <c:formatCode>General</c:formatCode>
                <c:ptCount val="24"/>
                <c:pt idx="0">
                  <c:v>192.25</c:v>
                </c:pt>
                <c:pt idx="1">
                  <c:v>187.33</c:v>
                </c:pt>
                <c:pt idx="2">
                  <c:v>182.34</c:v>
                </c:pt>
                <c:pt idx="3">
                  <c:v>176.93</c:v>
                </c:pt>
                <c:pt idx="4">
                  <c:v>179.78</c:v>
                </c:pt>
                <c:pt idx="5">
                  <c:v>171.09</c:v>
                </c:pt>
                <c:pt idx="6">
                  <c:v>168.72</c:v>
                </c:pt>
                <c:pt idx="7">
                  <c:v>175.97</c:v>
                </c:pt>
                <c:pt idx="8">
                  <c:v>176.58</c:v>
                </c:pt>
                <c:pt idx="9">
                  <c:v>164.51</c:v>
                </c:pt>
                <c:pt idx="10">
                  <c:v>142.71</c:v>
                </c:pt>
                <c:pt idx="11">
                  <c:v>130.32</c:v>
                </c:pt>
                <c:pt idx="12">
                  <c:v>99.21</c:v>
                </c:pt>
                <c:pt idx="13">
                  <c:v>97.37</c:v>
                </c:pt>
                <c:pt idx="14">
                  <c:v>163.27000000000001</c:v>
                </c:pt>
                <c:pt idx="15">
                  <c:v>161.75</c:v>
                </c:pt>
                <c:pt idx="16">
                  <c:v>172.49</c:v>
                </c:pt>
                <c:pt idx="17">
                  <c:v>184.6</c:v>
                </c:pt>
                <c:pt idx="18">
                  <c:v>222.91</c:v>
                </c:pt>
                <c:pt idx="19">
                  <c:v>218.62</c:v>
                </c:pt>
                <c:pt idx="20">
                  <c:v>219.15</c:v>
                </c:pt>
                <c:pt idx="21">
                  <c:v>211.13</c:v>
                </c:pt>
                <c:pt idx="22">
                  <c:v>195.85</c:v>
                </c:pt>
                <c:pt idx="23">
                  <c:v>178.11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'25 AOU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'!$G$9:$G$32</c:f>
              <c:numCache>
                <c:formatCode>0.00</c:formatCode>
                <c:ptCount val="24"/>
                <c:pt idx="0">
                  <c:v>106.99703994928855</c:v>
                </c:pt>
                <c:pt idx="1">
                  <c:v>106.86004027516785</c:v>
                </c:pt>
                <c:pt idx="2">
                  <c:v>105.14663939429009</c:v>
                </c:pt>
                <c:pt idx="3">
                  <c:v>103.11578773120384</c:v>
                </c:pt>
                <c:pt idx="4">
                  <c:v>103.75166152337754</c:v>
                </c:pt>
                <c:pt idx="5">
                  <c:v>97.809511302206076</c:v>
                </c:pt>
                <c:pt idx="6">
                  <c:v>95.196767520586747</c:v>
                </c:pt>
                <c:pt idx="7">
                  <c:v>103.48722225181605</c:v>
                </c:pt>
                <c:pt idx="8">
                  <c:v>101.84072964738189</c:v>
                </c:pt>
                <c:pt idx="9">
                  <c:v>95.717870831113871</c:v>
                </c:pt>
                <c:pt idx="10">
                  <c:v>93.118825042999944</c:v>
                </c:pt>
                <c:pt idx="11">
                  <c:v>80.063327402879509</c:v>
                </c:pt>
                <c:pt idx="12">
                  <c:v>85.280099695110621</c:v>
                </c:pt>
                <c:pt idx="13">
                  <c:v>74.72269985238286</c:v>
                </c:pt>
                <c:pt idx="14">
                  <c:v>123.86578520063826</c:v>
                </c:pt>
                <c:pt idx="15">
                  <c:v>116.58876028091589</c:v>
                </c:pt>
                <c:pt idx="16">
                  <c:v>121.85218351255196</c:v>
                </c:pt>
                <c:pt idx="17">
                  <c:v>128.6859352345524</c:v>
                </c:pt>
                <c:pt idx="18">
                  <c:v>149.15237764164104</c:v>
                </c:pt>
                <c:pt idx="19">
                  <c:v>145.43008389185911</c:v>
                </c:pt>
                <c:pt idx="20">
                  <c:v>145.94943742680815</c:v>
                </c:pt>
                <c:pt idx="21">
                  <c:v>138.32257587910377</c:v>
                </c:pt>
                <c:pt idx="22">
                  <c:v>129.86525991478021</c:v>
                </c:pt>
                <c:pt idx="23">
                  <c:v>121.19472556582066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'25 AOU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'!$H$9:$H$32</c:f>
              <c:numCache>
                <c:formatCode>0.00</c:formatCode>
                <c:ptCount val="24"/>
                <c:pt idx="0">
                  <c:v>77.787194063024799</c:v>
                </c:pt>
                <c:pt idx="1">
                  <c:v>73.191150089530751</c:v>
                </c:pt>
                <c:pt idx="2">
                  <c:v>70.104167069648256</c:v>
                </c:pt>
                <c:pt idx="3">
                  <c:v>66.930594254833025</c:v>
                </c:pt>
                <c:pt idx="4">
                  <c:v>69.036422855249725</c:v>
                </c:pt>
                <c:pt idx="5">
                  <c:v>66.599026004830449</c:v>
                </c:pt>
                <c:pt idx="6">
                  <c:v>66.823150229516997</c:v>
                </c:pt>
                <c:pt idx="7">
                  <c:v>65.340765320016658</c:v>
                </c:pt>
                <c:pt idx="8">
                  <c:v>67.436521195059271</c:v>
                </c:pt>
                <c:pt idx="9">
                  <c:v>61.337382971388038</c:v>
                </c:pt>
                <c:pt idx="10">
                  <c:v>42.654358127909831</c:v>
                </c:pt>
                <c:pt idx="11">
                  <c:v>43.275396744054866</c:v>
                </c:pt>
                <c:pt idx="12">
                  <c:v>8.1718119375909666</c:v>
                </c:pt>
                <c:pt idx="13">
                  <c:v>16.954949625278914</c:v>
                </c:pt>
                <c:pt idx="14">
                  <c:v>31.707793062292005</c:v>
                </c:pt>
                <c:pt idx="15">
                  <c:v>38.220242982302494</c:v>
                </c:pt>
                <c:pt idx="16">
                  <c:v>43.416005701614807</c:v>
                </c:pt>
                <c:pt idx="17">
                  <c:v>48.738993022213407</c:v>
                </c:pt>
                <c:pt idx="18">
                  <c:v>65.126795470618589</c:v>
                </c:pt>
                <c:pt idx="19">
                  <c:v>64.722106870506124</c:v>
                </c:pt>
                <c:pt idx="20">
                  <c:v>64.712613630855088</c:v>
                </c:pt>
                <c:pt idx="21">
                  <c:v>64.624230551439524</c:v>
                </c:pt>
                <c:pt idx="22">
                  <c:v>58.382176650312694</c:v>
                </c:pt>
                <c:pt idx="23">
                  <c:v>49.986817420129519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'25 AOU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'!$I$9:$I$32</c:f>
              <c:numCache>
                <c:formatCode>0.00</c:formatCode>
                <c:ptCount val="24"/>
                <c:pt idx="0">
                  <c:v>7.4657659876866651</c:v>
                </c:pt>
                <c:pt idx="1">
                  <c:v>7.2788096353014273</c:v>
                </c:pt>
                <c:pt idx="2">
                  <c:v>7.0891935360616563</c:v>
                </c:pt>
                <c:pt idx="3">
                  <c:v>6.8836180139631429</c:v>
                </c:pt>
                <c:pt idx="4">
                  <c:v>6.9919156213727254</c:v>
                </c:pt>
                <c:pt idx="5">
                  <c:v>6.6814626929634633</c:v>
                </c:pt>
                <c:pt idx="6">
                  <c:v>6.7000822498962398</c:v>
                </c:pt>
                <c:pt idx="7">
                  <c:v>7.1420124281673045</c:v>
                </c:pt>
                <c:pt idx="8">
                  <c:v>7.302749157558849</c:v>
                </c:pt>
                <c:pt idx="9">
                  <c:v>7.4547461974980811</c:v>
                </c:pt>
                <c:pt idx="10">
                  <c:v>6.9368168290902466</c:v>
                </c:pt>
                <c:pt idx="11">
                  <c:v>6.9812758530656245</c:v>
                </c:pt>
                <c:pt idx="12">
                  <c:v>5.7580883672983978</c:v>
                </c:pt>
                <c:pt idx="13">
                  <c:v>5.6923505223382156</c:v>
                </c:pt>
                <c:pt idx="14">
                  <c:v>7.6964217370697261</c:v>
                </c:pt>
                <c:pt idx="15">
                  <c:v>6.9409967367816128</c:v>
                </c:pt>
                <c:pt idx="16">
                  <c:v>7.2218107858332408</c:v>
                </c:pt>
                <c:pt idx="17">
                  <c:v>7.1750717432341835</c:v>
                </c:pt>
                <c:pt idx="18">
                  <c:v>8.6308268877403673</c:v>
                </c:pt>
                <c:pt idx="19">
                  <c:v>8.4678092376347518</c:v>
                </c:pt>
                <c:pt idx="20">
                  <c:v>8.4879489423367698</c:v>
                </c:pt>
                <c:pt idx="21">
                  <c:v>8.1831935694567033</c:v>
                </c:pt>
                <c:pt idx="22">
                  <c:v>7.6025634349070961</c:v>
                </c:pt>
                <c:pt idx="23">
                  <c:v>6.9284570140498252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'25 AOU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1.9</c:v>
                </c:pt>
                <c:pt idx="7">
                  <c:v>2.9</c:v>
                </c:pt>
                <c:pt idx="8">
                  <c:v>6</c:v>
                </c:pt>
                <c:pt idx="9">
                  <c:v>16.7</c:v>
                </c:pt>
                <c:pt idx="10">
                  <c:v>5</c:v>
                </c:pt>
                <c:pt idx="11">
                  <c:v>14.5</c:v>
                </c:pt>
                <c:pt idx="12">
                  <c:v>16</c:v>
                </c:pt>
                <c:pt idx="13">
                  <c:v>15.4</c:v>
                </c:pt>
                <c:pt idx="14">
                  <c:v>13.7</c:v>
                </c:pt>
                <c:pt idx="15">
                  <c:v>5.5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'25 AOU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AOU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'25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'25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'25 AOU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'25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'25 AOU 23 '!$AJ$9:$AJ$32</c:f>
              <c:numCache>
                <c:formatCode>0.00</c:formatCode>
                <c:ptCount val="24"/>
                <c:pt idx="0">
                  <c:v>106.99703994928855</c:v>
                </c:pt>
                <c:pt idx="1">
                  <c:v>106.86004027516785</c:v>
                </c:pt>
                <c:pt idx="2">
                  <c:v>105.14663939429009</c:v>
                </c:pt>
                <c:pt idx="3">
                  <c:v>103.11578773120384</c:v>
                </c:pt>
                <c:pt idx="4">
                  <c:v>103.75166152337754</c:v>
                </c:pt>
                <c:pt idx="5">
                  <c:v>98.009511302206079</c:v>
                </c:pt>
                <c:pt idx="6">
                  <c:v>97.096767520586752</c:v>
                </c:pt>
                <c:pt idx="7">
                  <c:v>106.38722225181606</c:v>
                </c:pt>
                <c:pt idx="8">
                  <c:v>107.84072964738189</c:v>
                </c:pt>
                <c:pt idx="9">
                  <c:v>112.41787083111387</c:v>
                </c:pt>
                <c:pt idx="10">
                  <c:v>98.118825042999944</c:v>
                </c:pt>
                <c:pt idx="11">
                  <c:v>94.563327402879509</c:v>
                </c:pt>
                <c:pt idx="12">
                  <c:v>101.28009969511062</c:v>
                </c:pt>
                <c:pt idx="13">
                  <c:v>90.122699852382866</c:v>
                </c:pt>
                <c:pt idx="14">
                  <c:v>137.56578520063826</c:v>
                </c:pt>
                <c:pt idx="15">
                  <c:v>122.08876028091589</c:v>
                </c:pt>
                <c:pt idx="16">
                  <c:v>123.85218351255196</c:v>
                </c:pt>
                <c:pt idx="17">
                  <c:v>128.6859352345524</c:v>
                </c:pt>
                <c:pt idx="18">
                  <c:v>149.15237764164104</c:v>
                </c:pt>
                <c:pt idx="19">
                  <c:v>145.43008389185911</c:v>
                </c:pt>
                <c:pt idx="20">
                  <c:v>145.94943742680815</c:v>
                </c:pt>
                <c:pt idx="21">
                  <c:v>138.32257587910377</c:v>
                </c:pt>
                <c:pt idx="22">
                  <c:v>129.86525991478021</c:v>
                </c:pt>
                <c:pt idx="23">
                  <c:v>121.19472556582066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'25 AOU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'25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'25 AOU 23 '!$AL$9:$AL$32</c:f>
              <c:numCache>
                <c:formatCode>0.00</c:formatCode>
                <c:ptCount val="24"/>
                <c:pt idx="0">
                  <c:v>77.787194063024799</c:v>
                </c:pt>
                <c:pt idx="1">
                  <c:v>73.191150089530751</c:v>
                </c:pt>
                <c:pt idx="2">
                  <c:v>70.104167069648256</c:v>
                </c:pt>
                <c:pt idx="3">
                  <c:v>66.930594254833025</c:v>
                </c:pt>
                <c:pt idx="4">
                  <c:v>69.036422855249725</c:v>
                </c:pt>
                <c:pt idx="5">
                  <c:v>66.919026004830442</c:v>
                </c:pt>
                <c:pt idx="6">
                  <c:v>68.303150229517001</c:v>
                </c:pt>
                <c:pt idx="7">
                  <c:v>70.200765320016657</c:v>
                </c:pt>
                <c:pt idx="8">
                  <c:v>72.816521195059266</c:v>
                </c:pt>
                <c:pt idx="9">
                  <c:v>72.087382971388038</c:v>
                </c:pt>
                <c:pt idx="10">
                  <c:v>73.274358127909835</c:v>
                </c:pt>
                <c:pt idx="11">
                  <c:v>77.955396744054866</c:v>
                </c:pt>
                <c:pt idx="12">
                  <c:v>40.271811937590968</c:v>
                </c:pt>
                <c:pt idx="13">
                  <c:v>49.764949625278916</c:v>
                </c:pt>
                <c:pt idx="14">
                  <c:v>53.057793062292006</c:v>
                </c:pt>
                <c:pt idx="15">
                  <c:v>49.410242982302492</c:v>
                </c:pt>
                <c:pt idx="16">
                  <c:v>54.756005701614804</c:v>
                </c:pt>
                <c:pt idx="17">
                  <c:v>48.738993022213407</c:v>
                </c:pt>
                <c:pt idx="18">
                  <c:v>65.126795470618589</c:v>
                </c:pt>
                <c:pt idx="19">
                  <c:v>64.722106870506124</c:v>
                </c:pt>
                <c:pt idx="20">
                  <c:v>64.712613630855088</c:v>
                </c:pt>
                <c:pt idx="21">
                  <c:v>64.624230551439524</c:v>
                </c:pt>
                <c:pt idx="22">
                  <c:v>58.382176650312694</c:v>
                </c:pt>
                <c:pt idx="23">
                  <c:v>49.986817420129519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8" zoomScale="85" zoomScaleNormal="85" zoomScaleSheetLayoutView="85" workbookViewId="0">
      <selection activeCell="G53" sqref="G53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45163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88</v>
      </c>
      <c r="AG4" s="209"/>
      <c r="AH4" s="209"/>
      <c r="AI4" s="209"/>
      <c r="AJ4" s="187" t="s">
        <v>101</v>
      </c>
      <c r="AK4" s="188"/>
      <c r="AL4" s="187" t="s">
        <v>102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89</v>
      </c>
      <c r="S6" s="194"/>
      <c r="T6" s="194"/>
      <c r="U6" s="194"/>
      <c r="V6" s="194"/>
      <c r="W6" s="194"/>
      <c r="X6" s="194"/>
      <c r="Y6" s="194"/>
      <c r="Z6" s="193" t="s">
        <v>90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87</v>
      </c>
      <c r="Y7" s="160"/>
      <c r="Z7" s="144" t="s">
        <v>3</v>
      </c>
      <c r="AA7" s="158"/>
      <c r="AB7" s="158"/>
      <c r="AC7" s="145"/>
      <c r="AD7" s="150" t="s">
        <v>87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62.11</v>
      </c>
      <c r="C9" s="51">
        <f t="shared" ref="C9:C32" si="0">AK9-AE9</f>
        <v>10.848981817734696</v>
      </c>
      <c r="D9" s="52">
        <f t="shared" ref="D9:D32" si="1">AM9-Y9</f>
        <v>76.275491360241688</v>
      </c>
      <c r="E9" s="59">
        <f t="shared" ref="E9:E32" si="2">(AG9+AI9)-Q9</f>
        <v>-25.014473177976381</v>
      </c>
      <c r="F9" s="76">
        <v>192.25</v>
      </c>
      <c r="G9" s="52">
        <f t="shared" ref="G9:G32" si="3">AJ9-AD9</f>
        <v>106.99703994928855</v>
      </c>
      <c r="H9" s="52">
        <f t="shared" ref="H9:H32" si="4">AL9-X9</f>
        <v>77.787194063024799</v>
      </c>
      <c r="I9" s="53">
        <f t="shared" ref="I9:I32" si="5">(AH9+AF9)-P9</f>
        <v>7.4657659876866651</v>
      </c>
      <c r="J9" s="58">
        <v>0</v>
      </c>
      <c r="K9" s="84">
        <v>30.99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30.99</v>
      </c>
      <c r="R9" s="91">
        <v>0</v>
      </c>
      <c r="S9" s="84">
        <v>0</v>
      </c>
      <c r="T9" s="84">
        <v>0</v>
      </c>
      <c r="U9" s="84">
        <v>42.99</v>
      </c>
      <c r="V9" s="68">
        <v>0</v>
      </c>
      <c r="W9" s="90">
        <v>0</v>
      </c>
      <c r="X9" s="94">
        <f>R9+T9+V9</f>
        <v>0</v>
      </c>
      <c r="Y9" s="95">
        <f>S9+U9+W9</f>
        <v>42.99</v>
      </c>
      <c r="Z9" s="91">
        <v>0</v>
      </c>
      <c r="AA9" s="84">
        <v>0</v>
      </c>
      <c r="AB9" s="84">
        <v>0</v>
      </c>
      <c r="AC9" s="84">
        <v>63.31</v>
      </c>
      <c r="AD9" s="96">
        <f>Z9+AB9</f>
        <v>0</v>
      </c>
      <c r="AE9" s="52">
        <f>AA9+AC9</f>
        <v>63.31</v>
      </c>
      <c r="AF9" s="116">
        <v>0.16645241935483901</v>
      </c>
      <c r="AG9" s="117">
        <v>0.40281303763440901</v>
      </c>
      <c r="AH9" s="54">
        <f t="shared" ref="AH9:AH32" si="6">(F9+P9+X9+AD9)-(AJ9+AL9+AF9)</f>
        <v>7.2993135683318258</v>
      </c>
      <c r="AI9" s="63">
        <f t="shared" ref="AI9:AI32" si="7">(B9+Q9+Y9+AE9)-(AM9+AK9+AG9)</f>
        <v>5.5727137843892081</v>
      </c>
      <c r="AJ9" s="64">
        <v>106.99703994928855</v>
      </c>
      <c r="AK9" s="61">
        <v>74.158981817734698</v>
      </c>
      <c r="AL9" s="66">
        <v>77.787194063024799</v>
      </c>
      <c r="AM9" s="61">
        <v>119.2654913602417</v>
      </c>
      <c r="AS9" s="121"/>
      <c r="BA9" s="42"/>
      <c r="BB9" s="42"/>
    </row>
    <row r="10" spans="1:54" ht="15.75" x14ac:dyDescent="0.25">
      <c r="A10" s="25">
        <v>2</v>
      </c>
      <c r="B10" s="69">
        <v>57.47</v>
      </c>
      <c r="C10" s="51">
        <f t="shared" si="0"/>
        <v>11.113614578270472</v>
      </c>
      <c r="D10" s="52">
        <f t="shared" si="1"/>
        <v>71.50303332488005</v>
      </c>
      <c r="E10" s="59">
        <f t="shared" si="2"/>
        <v>-25.146647903150541</v>
      </c>
      <c r="F10" s="68">
        <v>187.33</v>
      </c>
      <c r="G10" s="52">
        <f t="shared" si="3"/>
        <v>106.86004027516785</v>
      </c>
      <c r="H10" s="52">
        <f t="shared" si="4"/>
        <v>73.191150089530751</v>
      </c>
      <c r="I10" s="53">
        <f t="shared" si="5"/>
        <v>7.2788096353014273</v>
      </c>
      <c r="J10" s="58">
        <v>0</v>
      </c>
      <c r="K10" s="81">
        <v>30.95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30.95</v>
      </c>
      <c r="R10" s="91">
        <v>0</v>
      </c>
      <c r="S10" s="84">
        <v>0</v>
      </c>
      <c r="T10" s="84">
        <v>0</v>
      </c>
      <c r="U10" s="84">
        <v>42.74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42.74</v>
      </c>
      <c r="Z10" s="91">
        <v>0</v>
      </c>
      <c r="AA10" s="84">
        <v>0</v>
      </c>
      <c r="AB10" s="84">
        <v>0</v>
      </c>
      <c r="AC10" s="84">
        <v>62.09</v>
      </c>
      <c r="AD10" s="96">
        <f t="shared" ref="AD10:AD32" si="12">Z10+AB10</f>
        <v>0</v>
      </c>
      <c r="AE10" s="52">
        <f t="shared" ref="AE10:AE32" si="13">AA10+AC10</f>
        <v>62.09</v>
      </c>
      <c r="AF10" s="118">
        <v>0.16645241935483901</v>
      </c>
      <c r="AG10" s="117">
        <v>0.40281303763440901</v>
      </c>
      <c r="AH10" s="54">
        <f t="shared" si="6"/>
        <v>7.112357215946588</v>
      </c>
      <c r="AI10" s="63">
        <f t="shared" si="7"/>
        <v>5.4005390592150491</v>
      </c>
      <c r="AJ10" s="64">
        <v>106.86004027516785</v>
      </c>
      <c r="AK10" s="61">
        <v>73.203614578270475</v>
      </c>
      <c r="AL10" s="66">
        <v>73.191150089530751</v>
      </c>
      <c r="AM10" s="61">
        <v>114.24303332488006</v>
      </c>
      <c r="AS10" s="121"/>
      <c r="BA10" s="42"/>
      <c r="BB10" s="42"/>
    </row>
    <row r="11" spans="1:54" ht="15" customHeight="1" x14ac:dyDescent="0.25">
      <c r="A11" s="25">
        <v>3</v>
      </c>
      <c r="B11" s="69">
        <v>48.26</v>
      </c>
      <c r="C11" s="51">
        <f t="shared" si="0"/>
        <v>1.6446771292734397</v>
      </c>
      <c r="D11" s="52">
        <f t="shared" si="1"/>
        <v>72.199216485623893</v>
      </c>
      <c r="E11" s="59">
        <f t="shared" si="2"/>
        <v>-25.583893614897327</v>
      </c>
      <c r="F11" s="68">
        <v>182.34</v>
      </c>
      <c r="G11" s="52">
        <f t="shared" si="3"/>
        <v>105.14663939429009</v>
      </c>
      <c r="H11" s="52">
        <f t="shared" si="4"/>
        <v>70.104167069648256</v>
      </c>
      <c r="I11" s="53">
        <f t="shared" si="5"/>
        <v>7.0891935360616563</v>
      </c>
      <c r="J11" s="58">
        <v>0</v>
      </c>
      <c r="K11" s="81">
        <v>31.17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31.17</v>
      </c>
      <c r="R11" s="91">
        <v>0</v>
      </c>
      <c r="S11" s="84">
        <v>0</v>
      </c>
      <c r="T11" s="84">
        <v>0</v>
      </c>
      <c r="U11" s="84">
        <v>42.8</v>
      </c>
      <c r="V11" s="84">
        <v>0</v>
      </c>
      <c r="W11" s="84">
        <v>0</v>
      </c>
      <c r="X11" s="94">
        <f t="shared" si="10"/>
        <v>0</v>
      </c>
      <c r="Y11" s="95">
        <f t="shared" si="11"/>
        <v>42.8</v>
      </c>
      <c r="Z11" s="91">
        <v>0</v>
      </c>
      <c r="AA11" s="84">
        <v>0</v>
      </c>
      <c r="AB11" s="84">
        <v>0</v>
      </c>
      <c r="AC11" s="84">
        <v>63.26</v>
      </c>
      <c r="AD11" s="96">
        <f t="shared" si="12"/>
        <v>0</v>
      </c>
      <c r="AE11" s="52">
        <f t="shared" si="13"/>
        <v>63.26</v>
      </c>
      <c r="AF11" s="118">
        <v>0.16645241935483901</v>
      </c>
      <c r="AG11" s="117">
        <v>0.40281303763440901</v>
      </c>
      <c r="AH11" s="54">
        <f t="shared" si="6"/>
        <v>6.9227411167068169</v>
      </c>
      <c r="AI11" s="63">
        <f t="shared" si="7"/>
        <v>5.1832933474682648</v>
      </c>
      <c r="AJ11" s="64">
        <v>105.14663939429009</v>
      </c>
      <c r="AK11" s="61">
        <v>64.904677129273438</v>
      </c>
      <c r="AL11" s="66">
        <v>70.104167069648256</v>
      </c>
      <c r="AM11" s="61">
        <v>114.99921648562389</v>
      </c>
      <c r="AS11" s="121"/>
      <c r="BA11" s="42"/>
      <c r="BB11" s="42"/>
    </row>
    <row r="12" spans="1:54" ht="15" customHeight="1" x14ac:dyDescent="0.25">
      <c r="A12" s="25">
        <v>4</v>
      </c>
      <c r="B12" s="69">
        <v>48.209999999999994</v>
      </c>
      <c r="C12" s="51">
        <f t="shared" si="0"/>
        <v>6.9246943478854419</v>
      </c>
      <c r="D12" s="52">
        <f t="shared" si="1"/>
        <v>66.669915846491747</v>
      </c>
      <c r="E12" s="59">
        <f t="shared" si="2"/>
        <v>-25.384610194377178</v>
      </c>
      <c r="F12" s="68">
        <v>176.93</v>
      </c>
      <c r="G12" s="52">
        <f t="shared" si="3"/>
        <v>103.11578773120384</v>
      </c>
      <c r="H12" s="52">
        <f t="shared" si="4"/>
        <v>66.930594254833025</v>
      </c>
      <c r="I12" s="53">
        <f t="shared" si="5"/>
        <v>6.8836180139631429</v>
      </c>
      <c r="J12" s="58">
        <v>0</v>
      </c>
      <c r="K12" s="81">
        <v>30.95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30.95</v>
      </c>
      <c r="R12" s="91">
        <v>0</v>
      </c>
      <c r="S12" s="84">
        <v>0</v>
      </c>
      <c r="T12" s="84">
        <v>0</v>
      </c>
      <c r="U12" s="84">
        <v>42.8</v>
      </c>
      <c r="V12" s="84">
        <v>0</v>
      </c>
      <c r="W12" s="84">
        <v>0</v>
      </c>
      <c r="X12" s="94">
        <f t="shared" si="10"/>
        <v>0</v>
      </c>
      <c r="Y12" s="95">
        <f t="shared" si="11"/>
        <v>42.8</v>
      </c>
      <c r="Z12" s="91">
        <v>0</v>
      </c>
      <c r="AA12" s="84">
        <v>0</v>
      </c>
      <c r="AB12" s="84">
        <v>0</v>
      </c>
      <c r="AC12" s="84">
        <v>62.79</v>
      </c>
      <c r="AD12" s="96">
        <f t="shared" si="12"/>
        <v>0</v>
      </c>
      <c r="AE12" s="52">
        <f t="shared" si="13"/>
        <v>62.79</v>
      </c>
      <c r="AF12" s="118">
        <v>0.16645241935483901</v>
      </c>
      <c r="AG12" s="117">
        <v>0.40281303763440901</v>
      </c>
      <c r="AH12" s="54">
        <f t="shared" si="6"/>
        <v>6.7171655946083035</v>
      </c>
      <c r="AI12" s="63">
        <f t="shared" si="7"/>
        <v>5.162576767988412</v>
      </c>
      <c r="AJ12" s="64">
        <v>103.11578773120384</v>
      </c>
      <c r="AK12" s="61">
        <v>69.714694347885441</v>
      </c>
      <c r="AL12" s="66">
        <v>66.930594254833025</v>
      </c>
      <c r="AM12" s="61">
        <v>109.46991584649174</v>
      </c>
      <c r="AS12" s="121"/>
      <c r="BA12" s="42"/>
      <c r="BB12" s="42"/>
    </row>
    <row r="13" spans="1:54" ht="15.75" x14ac:dyDescent="0.25">
      <c r="A13" s="25">
        <v>5</v>
      </c>
      <c r="B13" s="69">
        <v>46.31</v>
      </c>
      <c r="C13" s="51">
        <f t="shared" si="0"/>
        <v>5.2905382185647696</v>
      </c>
      <c r="D13" s="52">
        <f t="shared" si="1"/>
        <v>66.743051786627433</v>
      </c>
      <c r="E13" s="59">
        <f t="shared" si="2"/>
        <v>-25.723590005192186</v>
      </c>
      <c r="F13" s="68">
        <v>179.78</v>
      </c>
      <c r="G13" s="52">
        <f t="shared" si="3"/>
        <v>103.75166152337754</v>
      </c>
      <c r="H13" s="52">
        <f t="shared" si="4"/>
        <v>69.036422855249725</v>
      </c>
      <c r="I13" s="53">
        <f t="shared" si="5"/>
        <v>6.9919156213727254</v>
      </c>
      <c r="J13" s="58">
        <v>0</v>
      </c>
      <c r="K13" s="81">
        <v>31.17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31.17</v>
      </c>
      <c r="R13" s="91">
        <v>0</v>
      </c>
      <c r="S13" s="84">
        <v>0</v>
      </c>
      <c r="T13" s="84">
        <v>0</v>
      </c>
      <c r="U13" s="84">
        <v>42.76</v>
      </c>
      <c r="V13" s="84">
        <v>0</v>
      </c>
      <c r="W13" s="84">
        <v>0</v>
      </c>
      <c r="X13" s="94">
        <f t="shared" si="10"/>
        <v>0</v>
      </c>
      <c r="Y13" s="95">
        <f t="shared" si="11"/>
        <v>42.76</v>
      </c>
      <c r="Z13" s="91">
        <v>0</v>
      </c>
      <c r="AA13" s="84">
        <v>0</v>
      </c>
      <c r="AB13" s="84">
        <v>0</v>
      </c>
      <c r="AC13" s="84">
        <v>60.26</v>
      </c>
      <c r="AD13" s="96">
        <f t="shared" si="12"/>
        <v>0</v>
      </c>
      <c r="AE13" s="52">
        <f t="shared" si="13"/>
        <v>60.26</v>
      </c>
      <c r="AF13" s="118">
        <v>0.16645241935483901</v>
      </c>
      <c r="AG13" s="117">
        <v>0.40281303763440901</v>
      </c>
      <c r="AH13" s="54">
        <f t="shared" si="6"/>
        <v>6.825463202017886</v>
      </c>
      <c r="AI13" s="63">
        <f t="shared" si="7"/>
        <v>5.0435969571734063</v>
      </c>
      <c r="AJ13" s="64">
        <v>103.75166152337754</v>
      </c>
      <c r="AK13" s="61">
        <v>65.550538218564768</v>
      </c>
      <c r="AL13" s="66">
        <v>69.036422855249725</v>
      </c>
      <c r="AM13" s="61">
        <v>109.50305178662742</v>
      </c>
      <c r="AS13" s="121"/>
      <c r="BA13" s="42"/>
      <c r="BB13" s="42"/>
    </row>
    <row r="14" spans="1:54" ht="15.75" customHeight="1" x14ac:dyDescent="0.25">
      <c r="A14" s="25">
        <v>6</v>
      </c>
      <c r="B14" s="69">
        <v>56.36</v>
      </c>
      <c r="C14" s="51">
        <f t="shared" si="0"/>
        <v>8.4535716052603789</v>
      </c>
      <c r="D14" s="52">
        <f t="shared" si="1"/>
        <v>73.193031734928383</v>
      </c>
      <c r="E14" s="59">
        <f t="shared" si="2"/>
        <v>-25.28660334018878</v>
      </c>
      <c r="F14" s="68">
        <v>171.09</v>
      </c>
      <c r="G14" s="52">
        <f t="shared" si="3"/>
        <v>97.809511302206076</v>
      </c>
      <c r="H14" s="52">
        <f t="shared" si="4"/>
        <v>66.599026004830449</v>
      </c>
      <c r="I14" s="53">
        <f t="shared" si="5"/>
        <v>6.6814626929634633</v>
      </c>
      <c r="J14" s="58">
        <v>0</v>
      </c>
      <c r="K14" s="81">
        <v>31.06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31.06</v>
      </c>
      <c r="R14" s="91">
        <v>0.32</v>
      </c>
      <c r="S14" s="84">
        <v>0</v>
      </c>
      <c r="T14" s="84">
        <v>0</v>
      </c>
      <c r="U14" s="84">
        <v>42.62</v>
      </c>
      <c r="V14" s="84">
        <v>0</v>
      </c>
      <c r="W14" s="84">
        <v>0</v>
      </c>
      <c r="X14" s="94">
        <f t="shared" si="10"/>
        <v>0.32</v>
      </c>
      <c r="Y14" s="95">
        <f t="shared" si="11"/>
        <v>42.62</v>
      </c>
      <c r="Z14" s="91">
        <v>0.2</v>
      </c>
      <c r="AA14" s="84">
        <v>0</v>
      </c>
      <c r="AB14" s="84">
        <v>0</v>
      </c>
      <c r="AC14" s="84">
        <v>62.14</v>
      </c>
      <c r="AD14" s="96">
        <f t="shared" si="12"/>
        <v>0.2</v>
      </c>
      <c r="AE14" s="52">
        <f t="shared" si="13"/>
        <v>62.14</v>
      </c>
      <c r="AF14" s="118">
        <v>0.16645241935483901</v>
      </c>
      <c r="AG14" s="117">
        <v>0.40281303763440901</v>
      </c>
      <c r="AH14" s="54">
        <f t="shared" si="6"/>
        <v>6.5150102736086239</v>
      </c>
      <c r="AI14" s="63">
        <f t="shared" si="7"/>
        <v>5.3705836221768095</v>
      </c>
      <c r="AJ14" s="64">
        <v>98.009511302206079</v>
      </c>
      <c r="AK14" s="61">
        <v>70.593571605260379</v>
      </c>
      <c r="AL14" s="66">
        <v>66.919026004830442</v>
      </c>
      <c r="AM14" s="61">
        <v>115.81303173492839</v>
      </c>
      <c r="AS14" s="121"/>
      <c r="BA14" s="42"/>
      <c r="BB14" s="42"/>
    </row>
    <row r="15" spans="1:54" ht="15.75" x14ac:dyDescent="0.25">
      <c r="A15" s="25">
        <v>7</v>
      </c>
      <c r="B15" s="69">
        <v>58.77</v>
      </c>
      <c r="C15" s="51">
        <f t="shared" si="0"/>
        <v>10.42680818702199</v>
      </c>
      <c r="D15" s="52">
        <f t="shared" si="1"/>
        <v>73.613322210562615</v>
      </c>
      <c r="E15" s="59">
        <f t="shared" si="2"/>
        <v>-25.270130397584612</v>
      </c>
      <c r="F15" s="68">
        <v>168.72</v>
      </c>
      <c r="G15" s="52">
        <f t="shared" si="3"/>
        <v>95.196767520586747</v>
      </c>
      <c r="H15" s="52">
        <f t="shared" si="4"/>
        <v>66.823150229516997</v>
      </c>
      <c r="I15" s="53">
        <f t="shared" si="5"/>
        <v>6.7000822498962398</v>
      </c>
      <c r="J15" s="58">
        <v>0</v>
      </c>
      <c r="K15" s="81">
        <v>31.09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31.09</v>
      </c>
      <c r="R15" s="91">
        <v>1.48</v>
      </c>
      <c r="S15" s="84">
        <v>0</v>
      </c>
      <c r="T15" s="84">
        <v>0</v>
      </c>
      <c r="U15" s="84">
        <v>42.26</v>
      </c>
      <c r="V15" s="84">
        <v>0</v>
      </c>
      <c r="W15" s="84">
        <v>0</v>
      </c>
      <c r="X15" s="94">
        <f t="shared" si="10"/>
        <v>1.48</v>
      </c>
      <c r="Y15" s="95">
        <f t="shared" si="11"/>
        <v>42.26</v>
      </c>
      <c r="Z15" s="91">
        <v>1.9</v>
      </c>
      <c r="AA15" s="84">
        <v>0</v>
      </c>
      <c r="AB15" s="84">
        <v>0</v>
      </c>
      <c r="AC15" s="84">
        <v>61.72</v>
      </c>
      <c r="AD15" s="96">
        <f t="shared" si="12"/>
        <v>1.9</v>
      </c>
      <c r="AE15" s="52">
        <f t="shared" si="13"/>
        <v>61.72</v>
      </c>
      <c r="AF15" s="118">
        <v>0.16645241935483901</v>
      </c>
      <c r="AG15" s="117">
        <v>0.40281303763440901</v>
      </c>
      <c r="AH15" s="54">
        <f t="shared" si="6"/>
        <v>6.5336298305414005</v>
      </c>
      <c r="AI15" s="63">
        <f t="shared" si="7"/>
        <v>5.4170565647809781</v>
      </c>
      <c r="AJ15" s="64">
        <v>97.096767520586752</v>
      </c>
      <c r="AK15" s="61">
        <v>72.146808187021989</v>
      </c>
      <c r="AL15" s="66">
        <v>68.303150229517001</v>
      </c>
      <c r="AM15" s="61">
        <v>115.87332221056262</v>
      </c>
      <c r="AS15" s="121"/>
      <c r="BA15" s="42"/>
      <c r="BB15" s="42"/>
    </row>
    <row r="16" spans="1:54" ht="15.75" x14ac:dyDescent="0.25">
      <c r="A16" s="25">
        <v>8</v>
      </c>
      <c r="B16" s="69">
        <v>74.239999999999995</v>
      </c>
      <c r="C16" s="51">
        <f t="shared" si="0"/>
        <v>19.425731233046811</v>
      </c>
      <c r="D16" s="52">
        <f t="shared" si="1"/>
        <v>79.123810190596785</v>
      </c>
      <c r="E16" s="59">
        <f t="shared" si="2"/>
        <v>-24.309541423643598</v>
      </c>
      <c r="F16" s="68">
        <v>175.97</v>
      </c>
      <c r="G16" s="52">
        <f t="shared" si="3"/>
        <v>103.48722225181605</v>
      </c>
      <c r="H16" s="52">
        <f t="shared" si="4"/>
        <v>65.340765320016658</v>
      </c>
      <c r="I16" s="53">
        <f t="shared" si="5"/>
        <v>7.1420124281673045</v>
      </c>
      <c r="J16" s="58">
        <v>0</v>
      </c>
      <c r="K16" s="81">
        <v>30.81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30.81</v>
      </c>
      <c r="R16" s="91">
        <v>4.8600000000000003</v>
      </c>
      <c r="S16" s="84">
        <v>0</v>
      </c>
      <c r="T16" s="84">
        <v>0</v>
      </c>
      <c r="U16" s="84">
        <v>51.64</v>
      </c>
      <c r="V16" s="84">
        <v>0</v>
      </c>
      <c r="W16" s="84">
        <v>0</v>
      </c>
      <c r="X16" s="94">
        <f t="shared" si="10"/>
        <v>4.8600000000000003</v>
      </c>
      <c r="Y16" s="95">
        <f t="shared" si="11"/>
        <v>51.64</v>
      </c>
      <c r="Z16" s="91">
        <v>2.9</v>
      </c>
      <c r="AA16" s="84">
        <v>0</v>
      </c>
      <c r="AB16" s="84">
        <v>0</v>
      </c>
      <c r="AC16" s="84">
        <v>61.46</v>
      </c>
      <c r="AD16" s="96">
        <f t="shared" si="12"/>
        <v>2.9</v>
      </c>
      <c r="AE16" s="52">
        <f t="shared" si="13"/>
        <v>61.46</v>
      </c>
      <c r="AF16" s="118">
        <v>0.16645241935483901</v>
      </c>
      <c r="AG16" s="117">
        <v>0.40281303763440901</v>
      </c>
      <c r="AH16" s="54">
        <f t="shared" si="6"/>
        <v>6.9755600088124652</v>
      </c>
      <c r="AI16" s="63">
        <f t="shared" si="7"/>
        <v>6.0976455387219914</v>
      </c>
      <c r="AJ16" s="64">
        <v>106.38722225181606</v>
      </c>
      <c r="AK16" s="61">
        <v>80.885731233046812</v>
      </c>
      <c r="AL16" s="66">
        <v>70.200765320016657</v>
      </c>
      <c r="AM16" s="61">
        <v>130.76381019059679</v>
      </c>
      <c r="AS16" s="121"/>
      <c r="BA16" s="42"/>
      <c r="BB16" s="42"/>
    </row>
    <row r="17" spans="1:54" ht="15.75" x14ac:dyDescent="0.25">
      <c r="A17" s="25">
        <v>9</v>
      </c>
      <c r="B17" s="69">
        <v>79.86</v>
      </c>
      <c r="C17" s="51">
        <f t="shared" si="0"/>
        <v>22.076080598853025</v>
      </c>
      <c r="D17" s="52">
        <f t="shared" si="1"/>
        <v>81.925948289609835</v>
      </c>
      <c r="E17" s="59">
        <f t="shared" si="2"/>
        <v>-24.14202888846286</v>
      </c>
      <c r="F17" s="68">
        <v>176.58</v>
      </c>
      <c r="G17" s="52">
        <f t="shared" si="3"/>
        <v>101.84072964738189</v>
      </c>
      <c r="H17" s="52">
        <f t="shared" si="4"/>
        <v>67.436521195059271</v>
      </c>
      <c r="I17" s="53">
        <f t="shared" si="5"/>
        <v>7.302749157558849</v>
      </c>
      <c r="J17" s="58">
        <v>0</v>
      </c>
      <c r="K17" s="81">
        <v>31.07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31.07</v>
      </c>
      <c r="R17" s="91">
        <v>5.38</v>
      </c>
      <c r="S17" s="84">
        <v>0</v>
      </c>
      <c r="T17" s="84">
        <v>0</v>
      </c>
      <c r="U17" s="84">
        <v>58.13</v>
      </c>
      <c r="V17" s="84">
        <v>0</v>
      </c>
      <c r="W17" s="84">
        <v>0</v>
      </c>
      <c r="X17" s="94">
        <f t="shared" si="10"/>
        <v>5.38</v>
      </c>
      <c r="Y17" s="95">
        <f t="shared" si="11"/>
        <v>58.13</v>
      </c>
      <c r="Z17" s="91">
        <v>6</v>
      </c>
      <c r="AA17" s="84">
        <v>0</v>
      </c>
      <c r="AB17" s="84">
        <v>0</v>
      </c>
      <c r="AC17" s="84">
        <v>64.36</v>
      </c>
      <c r="AD17" s="96">
        <f t="shared" si="12"/>
        <v>6</v>
      </c>
      <c r="AE17" s="52">
        <f t="shared" si="13"/>
        <v>64.36</v>
      </c>
      <c r="AF17" s="118">
        <v>0.16645241935483901</v>
      </c>
      <c r="AG17" s="117">
        <v>0.40281303763440901</v>
      </c>
      <c r="AH17" s="54">
        <f t="shared" si="6"/>
        <v>7.1362967382040097</v>
      </c>
      <c r="AI17" s="63">
        <f t="shared" si="7"/>
        <v>6.5251580739027304</v>
      </c>
      <c r="AJ17" s="64">
        <v>107.84072964738189</v>
      </c>
      <c r="AK17" s="61">
        <v>86.436080598853025</v>
      </c>
      <c r="AL17" s="66">
        <v>72.816521195059266</v>
      </c>
      <c r="AM17" s="61">
        <v>140.05594828960983</v>
      </c>
      <c r="AS17" s="121"/>
      <c r="BA17" s="42"/>
      <c r="BB17" s="42"/>
    </row>
    <row r="18" spans="1:54" ht="15.75" x14ac:dyDescent="0.25">
      <c r="A18" s="25">
        <v>10</v>
      </c>
      <c r="B18" s="69">
        <v>79.539999999999992</v>
      </c>
      <c r="C18" s="51">
        <f t="shared" si="0"/>
        <v>26.562554758474853</v>
      </c>
      <c r="D18" s="52">
        <f t="shared" si="1"/>
        <v>77.027822699052251</v>
      </c>
      <c r="E18" s="59">
        <f t="shared" si="2"/>
        <v>-24.050377457527109</v>
      </c>
      <c r="F18" s="68">
        <v>164.51</v>
      </c>
      <c r="G18" s="52">
        <f t="shared" si="3"/>
        <v>95.717870831113871</v>
      </c>
      <c r="H18" s="52">
        <f t="shared" si="4"/>
        <v>61.337382971388038</v>
      </c>
      <c r="I18" s="53">
        <f t="shared" si="5"/>
        <v>7.4547461974980811</v>
      </c>
      <c r="J18" s="58">
        <v>0</v>
      </c>
      <c r="K18" s="81">
        <v>30.87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30.87</v>
      </c>
      <c r="R18" s="91">
        <v>10.75</v>
      </c>
      <c r="S18" s="84">
        <v>0</v>
      </c>
      <c r="T18" s="84">
        <v>0</v>
      </c>
      <c r="U18" s="84">
        <v>57.93</v>
      </c>
      <c r="V18" s="84">
        <v>0</v>
      </c>
      <c r="W18" s="84">
        <v>0</v>
      </c>
      <c r="X18" s="94">
        <f t="shared" si="10"/>
        <v>10.75</v>
      </c>
      <c r="Y18" s="95">
        <f t="shared" si="11"/>
        <v>57.93</v>
      </c>
      <c r="Z18" s="91">
        <v>16.7</v>
      </c>
      <c r="AA18" s="84">
        <v>0</v>
      </c>
      <c r="AB18" s="84">
        <v>0</v>
      </c>
      <c r="AC18" s="84">
        <v>61.21</v>
      </c>
      <c r="AD18" s="96">
        <f t="shared" si="12"/>
        <v>16.7</v>
      </c>
      <c r="AE18" s="52">
        <f t="shared" si="13"/>
        <v>61.21</v>
      </c>
      <c r="AF18" s="118">
        <v>0.16645241935483901</v>
      </c>
      <c r="AG18" s="117">
        <v>0.40281303763440901</v>
      </c>
      <c r="AH18" s="54">
        <f t="shared" si="6"/>
        <v>7.2882937781432418</v>
      </c>
      <c r="AI18" s="63">
        <f t="shared" si="7"/>
        <v>6.4168095048384828</v>
      </c>
      <c r="AJ18" s="64">
        <v>112.41787083111387</v>
      </c>
      <c r="AK18" s="61">
        <v>87.772554758474854</v>
      </c>
      <c r="AL18" s="66">
        <v>72.087382971388038</v>
      </c>
      <c r="AM18" s="61">
        <v>134.95782269905226</v>
      </c>
      <c r="AS18" s="121"/>
      <c r="BA18" s="42"/>
      <c r="BB18" s="42"/>
    </row>
    <row r="19" spans="1:54" ht="15.75" x14ac:dyDescent="0.25">
      <c r="A19" s="25">
        <v>11</v>
      </c>
      <c r="B19" s="69">
        <v>84.34</v>
      </c>
      <c r="C19" s="51">
        <f t="shared" si="0"/>
        <v>26.517575347653256</v>
      </c>
      <c r="D19" s="52">
        <f t="shared" si="1"/>
        <v>81.746736404271047</v>
      </c>
      <c r="E19" s="59">
        <f t="shared" si="2"/>
        <v>-23.924311751924318</v>
      </c>
      <c r="F19" s="68">
        <v>142.71</v>
      </c>
      <c r="G19" s="52">
        <f t="shared" si="3"/>
        <v>93.118825042999944</v>
      </c>
      <c r="H19" s="52">
        <f t="shared" si="4"/>
        <v>42.654358127909831</v>
      </c>
      <c r="I19" s="53">
        <f t="shared" si="5"/>
        <v>6.9368168290902466</v>
      </c>
      <c r="J19" s="58">
        <v>0</v>
      </c>
      <c r="K19" s="81">
        <v>30.88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30.88</v>
      </c>
      <c r="R19" s="91">
        <v>30.62</v>
      </c>
      <c r="S19" s="84">
        <v>0</v>
      </c>
      <c r="T19" s="84">
        <v>0</v>
      </c>
      <c r="U19" s="84">
        <v>57.01</v>
      </c>
      <c r="V19" s="84">
        <v>0</v>
      </c>
      <c r="W19" s="84">
        <v>0</v>
      </c>
      <c r="X19" s="94">
        <f t="shared" si="10"/>
        <v>30.62</v>
      </c>
      <c r="Y19" s="95">
        <f t="shared" si="11"/>
        <v>57.01</v>
      </c>
      <c r="Z19" s="91">
        <v>5</v>
      </c>
      <c r="AA19" s="84">
        <v>0</v>
      </c>
      <c r="AB19" s="84">
        <v>0</v>
      </c>
      <c r="AC19" s="84">
        <v>62.18</v>
      </c>
      <c r="AD19" s="96">
        <f t="shared" si="12"/>
        <v>5</v>
      </c>
      <c r="AE19" s="52">
        <f t="shared" si="13"/>
        <v>62.18</v>
      </c>
      <c r="AF19" s="118">
        <v>0.16645241935483901</v>
      </c>
      <c r="AG19" s="117">
        <v>0.40281303763440901</v>
      </c>
      <c r="AH19" s="54">
        <f t="shared" si="6"/>
        <v>6.7703644097354072</v>
      </c>
      <c r="AI19" s="63">
        <f t="shared" si="7"/>
        <v>6.5528752104412717</v>
      </c>
      <c r="AJ19" s="64">
        <v>98.118825042999944</v>
      </c>
      <c r="AK19" s="61">
        <v>88.697575347653256</v>
      </c>
      <c r="AL19" s="66">
        <v>73.274358127909835</v>
      </c>
      <c r="AM19" s="61">
        <v>138.75673640427104</v>
      </c>
      <c r="AS19" s="121"/>
      <c r="BA19" s="42"/>
      <c r="BB19" s="42"/>
    </row>
    <row r="20" spans="1:54" ht="15.75" x14ac:dyDescent="0.25">
      <c r="A20" s="25">
        <v>12</v>
      </c>
      <c r="B20" s="69">
        <v>79.72</v>
      </c>
      <c r="C20" s="51">
        <f t="shared" si="0"/>
        <v>24.23581983163826</v>
      </c>
      <c r="D20" s="52">
        <f t="shared" si="1"/>
        <v>79.602518915024163</v>
      </c>
      <c r="E20" s="59">
        <f t="shared" si="2"/>
        <v>-24.118338746662449</v>
      </c>
      <c r="F20" s="68">
        <v>130.32</v>
      </c>
      <c r="G20" s="52">
        <f t="shared" si="3"/>
        <v>80.063327402879509</v>
      </c>
      <c r="H20" s="52">
        <f t="shared" si="4"/>
        <v>43.275396744054866</v>
      </c>
      <c r="I20" s="53">
        <f t="shared" si="5"/>
        <v>6.9812758530656245</v>
      </c>
      <c r="J20" s="58">
        <v>0</v>
      </c>
      <c r="K20" s="81">
        <v>30.95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30.95</v>
      </c>
      <c r="R20" s="91">
        <v>34.68</v>
      </c>
      <c r="S20" s="84">
        <v>0</v>
      </c>
      <c r="T20" s="84">
        <v>0</v>
      </c>
      <c r="U20" s="84">
        <v>57.83</v>
      </c>
      <c r="V20" s="84">
        <v>0</v>
      </c>
      <c r="W20" s="84">
        <v>0</v>
      </c>
      <c r="X20" s="94">
        <f t="shared" si="10"/>
        <v>34.68</v>
      </c>
      <c r="Y20" s="95">
        <f t="shared" si="11"/>
        <v>57.83</v>
      </c>
      <c r="Z20" s="91">
        <v>14.5</v>
      </c>
      <c r="AA20" s="84">
        <v>0</v>
      </c>
      <c r="AB20" s="84">
        <v>0</v>
      </c>
      <c r="AC20" s="84">
        <v>61.48</v>
      </c>
      <c r="AD20" s="96">
        <f t="shared" si="12"/>
        <v>14.5</v>
      </c>
      <c r="AE20" s="52">
        <f t="shared" si="13"/>
        <v>61.48</v>
      </c>
      <c r="AF20" s="118">
        <v>0.16645241935483901</v>
      </c>
      <c r="AG20" s="117">
        <v>0.40281303763440901</v>
      </c>
      <c r="AH20" s="54">
        <f t="shared" si="6"/>
        <v>6.8148234337107851</v>
      </c>
      <c r="AI20" s="63">
        <f t="shared" si="7"/>
        <v>6.428848215703141</v>
      </c>
      <c r="AJ20" s="64">
        <v>94.563327402879509</v>
      </c>
      <c r="AK20" s="61">
        <v>85.715819831638257</v>
      </c>
      <c r="AL20" s="66">
        <v>77.955396744054866</v>
      </c>
      <c r="AM20" s="61">
        <v>137.43251891502416</v>
      </c>
      <c r="AS20" s="121"/>
      <c r="BA20" s="42"/>
      <c r="BB20" s="42"/>
    </row>
    <row r="21" spans="1:54" ht="15.75" x14ac:dyDescent="0.25">
      <c r="A21" s="25">
        <v>13</v>
      </c>
      <c r="B21" s="69">
        <v>97.06</v>
      </c>
      <c r="C21" s="51">
        <f t="shared" si="0"/>
        <v>24.786707542163363</v>
      </c>
      <c r="D21" s="52">
        <f t="shared" si="1"/>
        <v>95.015757632451283</v>
      </c>
      <c r="E21" s="59">
        <f t="shared" si="2"/>
        <v>-22.742465174614651</v>
      </c>
      <c r="F21" s="68">
        <v>99.21</v>
      </c>
      <c r="G21" s="52">
        <f t="shared" si="3"/>
        <v>85.280099695110621</v>
      </c>
      <c r="H21" s="52">
        <f t="shared" si="4"/>
        <v>8.1718119375909666</v>
      </c>
      <c r="I21" s="53">
        <f t="shared" si="5"/>
        <v>5.7580883672983978</v>
      </c>
      <c r="J21" s="58">
        <v>0</v>
      </c>
      <c r="K21" s="81">
        <v>30.04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30.04</v>
      </c>
      <c r="R21" s="91">
        <v>32.1</v>
      </c>
      <c r="S21" s="84">
        <v>0</v>
      </c>
      <c r="T21" s="84">
        <v>0</v>
      </c>
      <c r="U21" s="84">
        <v>57.62</v>
      </c>
      <c r="V21" s="84">
        <v>0</v>
      </c>
      <c r="W21" s="84">
        <v>0</v>
      </c>
      <c r="X21" s="94">
        <f t="shared" si="10"/>
        <v>32.1</v>
      </c>
      <c r="Y21" s="95">
        <f t="shared" si="11"/>
        <v>57.62</v>
      </c>
      <c r="Z21" s="91">
        <v>16</v>
      </c>
      <c r="AA21" s="84">
        <v>0</v>
      </c>
      <c r="AB21" s="84">
        <v>0</v>
      </c>
      <c r="AC21" s="84">
        <v>61.9</v>
      </c>
      <c r="AD21" s="96">
        <f t="shared" si="12"/>
        <v>16</v>
      </c>
      <c r="AE21" s="52">
        <f t="shared" si="13"/>
        <v>61.9</v>
      </c>
      <c r="AF21" s="118">
        <v>0.16645241935483901</v>
      </c>
      <c r="AG21" s="117">
        <v>0.40281303763440901</v>
      </c>
      <c r="AH21" s="54">
        <f t="shared" si="6"/>
        <v>5.5916359479435584</v>
      </c>
      <c r="AI21" s="63">
        <f t="shared" si="7"/>
        <v>6.8947217877509388</v>
      </c>
      <c r="AJ21" s="64">
        <v>101.28009969511062</v>
      </c>
      <c r="AK21" s="61">
        <v>86.686707542163361</v>
      </c>
      <c r="AL21" s="66">
        <v>40.271811937590968</v>
      </c>
      <c r="AM21" s="61">
        <v>152.63575763245129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103.03</v>
      </c>
      <c r="C22" s="51">
        <f t="shared" si="0"/>
        <v>25.416406240670732</v>
      </c>
      <c r="D22" s="52">
        <f t="shared" si="1"/>
        <v>102.31316246532774</v>
      </c>
      <c r="E22" s="59">
        <f t="shared" si="2"/>
        <v>-24.699568705998487</v>
      </c>
      <c r="F22" s="68">
        <v>97.37</v>
      </c>
      <c r="G22" s="52">
        <f t="shared" si="3"/>
        <v>74.72269985238286</v>
      </c>
      <c r="H22" s="52">
        <f t="shared" si="4"/>
        <v>16.954949625278914</v>
      </c>
      <c r="I22" s="53">
        <f t="shared" si="5"/>
        <v>5.6923505223382156</v>
      </c>
      <c r="J22" s="58">
        <v>0</v>
      </c>
      <c r="K22" s="81">
        <v>32.26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32.26</v>
      </c>
      <c r="R22" s="91">
        <v>32.81</v>
      </c>
      <c r="S22" s="84">
        <v>0</v>
      </c>
      <c r="T22" s="84">
        <v>0</v>
      </c>
      <c r="U22" s="84">
        <v>57.62</v>
      </c>
      <c r="V22" s="84">
        <v>0</v>
      </c>
      <c r="W22" s="84">
        <v>0</v>
      </c>
      <c r="X22" s="94">
        <f t="shared" si="10"/>
        <v>32.81</v>
      </c>
      <c r="Y22" s="95">
        <f t="shared" si="11"/>
        <v>57.62</v>
      </c>
      <c r="Z22" s="91">
        <v>15.4</v>
      </c>
      <c r="AA22" s="84">
        <v>0</v>
      </c>
      <c r="AB22" s="84">
        <v>0</v>
      </c>
      <c r="AC22" s="84">
        <v>63.1</v>
      </c>
      <c r="AD22" s="96">
        <f t="shared" si="12"/>
        <v>15.4</v>
      </c>
      <c r="AE22" s="52">
        <f t="shared" si="13"/>
        <v>63.1</v>
      </c>
      <c r="AF22" s="118">
        <v>0.16645241935483901</v>
      </c>
      <c r="AG22" s="117">
        <v>0.40281303763440901</v>
      </c>
      <c r="AH22" s="54">
        <f t="shared" si="6"/>
        <v>5.5258981029833762</v>
      </c>
      <c r="AI22" s="63">
        <f t="shared" si="7"/>
        <v>7.1576182563671011</v>
      </c>
      <c r="AJ22" s="64">
        <v>90.122699852382866</v>
      </c>
      <c r="AK22" s="61">
        <v>88.516406240670733</v>
      </c>
      <c r="AL22" s="66">
        <v>49.764949625278916</v>
      </c>
      <c r="AM22" s="61">
        <v>159.93316246532774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111.32</v>
      </c>
      <c r="C23" s="51">
        <f t="shared" si="0"/>
        <v>24.177179933973235</v>
      </c>
      <c r="D23" s="52">
        <f t="shared" si="1"/>
        <v>110.04962318937322</v>
      </c>
      <c r="E23" s="59">
        <f t="shared" si="2"/>
        <v>-22.906803123346457</v>
      </c>
      <c r="F23" s="68">
        <v>163.27000000000001</v>
      </c>
      <c r="G23" s="52">
        <f t="shared" si="3"/>
        <v>123.86578520063826</v>
      </c>
      <c r="H23" s="52">
        <f t="shared" si="4"/>
        <v>31.707793062292005</v>
      </c>
      <c r="I23" s="53">
        <f t="shared" si="5"/>
        <v>7.6964217370697261</v>
      </c>
      <c r="J23" s="58">
        <v>0</v>
      </c>
      <c r="K23" s="81">
        <v>30.89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30.89</v>
      </c>
      <c r="R23" s="91">
        <v>21.35</v>
      </c>
      <c r="S23" s="84">
        <v>0</v>
      </c>
      <c r="T23" s="84">
        <v>0</v>
      </c>
      <c r="U23" s="84">
        <v>57.4</v>
      </c>
      <c r="V23" s="84">
        <v>0</v>
      </c>
      <c r="W23" s="84">
        <v>0</v>
      </c>
      <c r="X23" s="94">
        <f t="shared" si="10"/>
        <v>21.35</v>
      </c>
      <c r="Y23" s="95">
        <f t="shared" si="11"/>
        <v>57.4</v>
      </c>
      <c r="Z23" s="91">
        <v>13.7</v>
      </c>
      <c r="AA23" s="84">
        <v>0</v>
      </c>
      <c r="AB23" s="84">
        <v>0</v>
      </c>
      <c r="AC23" s="84">
        <v>71.5</v>
      </c>
      <c r="AD23" s="96">
        <f t="shared" si="12"/>
        <v>13.7</v>
      </c>
      <c r="AE23" s="52">
        <f t="shared" si="13"/>
        <v>71.5</v>
      </c>
      <c r="AF23" s="118">
        <v>0.16645241935483901</v>
      </c>
      <c r="AG23" s="117">
        <v>0.40281303763440901</v>
      </c>
      <c r="AH23" s="54">
        <f t="shared" si="6"/>
        <v>7.5299693177148868</v>
      </c>
      <c r="AI23" s="63">
        <f t="shared" si="7"/>
        <v>7.5803838390191345</v>
      </c>
      <c r="AJ23" s="64">
        <v>137.56578520063826</v>
      </c>
      <c r="AK23" s="61">
        <v>95.677179933973235</v>
      </c>
      <c r="AL23" s="66">
        <v>53.057793062292006</v>
      </c>
      <c r="AM23" s="61">
        <v>167.44962318937323</v>
      </c>
      <c r="AS23" s="121"/>
      <c r="BA23" s="42"/>
      <c r="BB23" s="42"/>
    </row>
    <row r="24" spans="1:54" ht="15.75" x14ac:dyDescent="0.25">
      <c r="A24" s="25">
        <v>16</v>
      </c>
      <c r="B24" s="69">
        <v>116.93</v>
      </c>
      <c r="C24" s="51">
        <f t="shared" si="0"/>
        <v>15.844253963458229</v>
      </c>
      <c r="D24" s="52">
        <f t="shared" si="1"/>
        <v>123.84075837370941</v>
      </c>
      <c r="E24" s="59">
        <f t="shared" si="2"/>
        <v>-22.755012337167607</v>
      </c>
      <c r="F24" s="68">
        <v>161.75</v>
      </c>
      <c r="G24" s="52">
        <f t="shared" si="3"/>
        <v>116.58876028091589</v>
      </c>
      <c r="H24" s="52">
        <f t="shared" si="4"/>
        <v>38.220242982302494</v>
      </c>
      <c r="I24" s="53">
        <f t="shared" si="5"/>
        <v>6.9409967367816128</v>
      </c>
      <c r="J24" s="58">
        <v>0</v>
      </c>
      <c r="K24" s="81">
        <v>30.86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30.86</v>
      </c>
      <c r="R24" s="91">
        <v>11.19</v>
      </c>
      <c r="S24" s="84">
        <v>0</v>
      </c>
      <c r="T24" s="84">
        <v>0</v>
      </c>
      <c r="U24" s="84">
        <v>57.23</v>
      </c>
      <c r="V24" s="84">
        <v>0</v>
      </c>
      <c r="W24" s="84">
        <v>0</v>
      </c>
      <c r="X24" s="94">
        <f t="shared" si="10"/>
        <v>11.19</v>
      </c>
      <c r="Y24" s="95">
        <f t="shared" si="11"/>
        <v>57.23</v>
      </c>
      <c r="Z24" s="91">
        <v>5.5</v>
      </c>
      <c r="AA24" s="84">
        <v>0</v>
      </c>
      <c r="AB24" s="84">
        <v>0</v>
      </c>
      <c r="AC24" s="84">
        <v>70.44</v>
      </c>
      <c r="AD24" s="96">
        <f t="shared" si="12"/>
        <v>5.5</v>
      </c>
      <c r="AE24" s="52">
        <f t="shared" si="13"/>
        <v>70.44</v>
      </c>
      <c r="AF24" s="118">
        <v>0.16645241935483901</v>
      </c>
      <c r="AG24" s="117">
        <v>0.40281303763440901</v>
      </c>
      <c r="AH24" s="54">
        <f t="shared" si="6"/>
        <v>6.7745443174267734</v>
      </c>
      <c r="AI24" s="63">
        <f t="shared" si="7"/>
        <v>7.7021746251979835</v>
      </c>
      <c r="AJ24" s="64">
        <v>122.08876028091589</v>
      </c>
      <c r="AK24" s="61">
        <v>86.284253963458227</v>
      </c>
      <c r="AL24" s="66">
        <v>49.410242982302492</v>
      </c>
      <c r="AM24" s="61">
        <v>181.0707583737094</v>
      </c>
      <c r="AS24" s="121"/>
      <c r="BA24" s="42"/>
      <c r="BB24" s="42"/>
    </row>
    <row r="25" spans="1:54" ht="15.75" x14ac:dyDescent="0.25">
      <c r="A25" s="25">
        <v>17</v>
      </c>
      <c r="B25" s="69">
        <v>98.38</v>
      </c>
      <c r="C25" s="51">
        <f t="shared" si="0"/>
        <v>16.113997233884348</v>
      </c>
      <c r="D25" s="52">
        <f t="shared" si="1"/>
        <v>105.17084604007407</v>
      </c>
      <c r="E25" s="59">
        <f t="shared" si="2"/>
        <v>-22.904843273958498</v>
      </c>
      <c r="F25" s="68">
        <v>172.49</v>
      </c>
      <c r="G25" s="52">
        <f t="shared" si="3"/>
        <v>121.85218351255196</v>
      </c>
      <c r="H25" s="52">
        <f t="shared" si="4"/>
        <v>43.416005701614807</v>
      </c>
      <c r="I25" s="53">
        <f t="shared" si="5"/>
        <v>7.2218107858332408</v>
      </c>
      <c r="J25" s="58">
        <v>0</v>
      </c>
      <c r="K25" s="81">
        <v>30.89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30.89</v>
      </c>
      <c r="R25" s="91">
        <v>11.34</v>
      </c>
      <c r="S25" s="84">
        <v>0</v>
      </c>
      <c r="T25" s="84">
        <v>0</v>
      </c>
      <c r="U25" s="84">
        <v>71.14</v>
      </c>
      <c r="V25" s="84">
        <v>0</v>
      </c>
      <c r="W25" s="84">
        <v>0</v>
      </c>
      <c r="X25" s="94">
        <f t="shared" si="10"/>
        <v>11.34</v>
      </c>
      <c r="Y25" s="95">
        <f t="shared" si="11"/>
        <v>71.14</v>
      </c>
      <c r="Z25" s="91">
        <v>2</v>
      </c>
      <c r="AA25" s="84">
        <v>0</v>
      </c>
      <c r="AB25" s="84">
        <v>0</v>
      </c>
      <c r="AC25" s="84">
        <v>70.77</v>
      </c>
      <c r="AD25" s="96">
        <f t="shared" si="12"/>
        <v>2</v>
      </c>
      <c r="AE25" s="52">
        <f t="shared" si="13"/>
        <v>70.77</v>
      </c>
      <c r="AF25" s="118">
        <v>0.16645241935483901</v>
      </c>
      <c r="AG25" s="117">
        <v>0.40281303763440901</v>
      </c>
      <c r="AH25" s="54">
        <f t="shared" si="6"/>
        <v>7.0553583664784014</v>
      </c>
      <c r="AI25" s="63">
        <f t="shared" si="7"/>
        <v>7.5823436884070929</v>
      </c>
      <c r="AJ25" s="64">
        <v>123.85218351255196</v>
      </c>
      <c r="AK25" s="61">
        <v>86.883997233884344</v>
      </c>
      <c r="AL25" s="66">
        <v>54.756005701614804</v>
      </c>
      <c r="AM25" s="61">
        <v>176.31084604007407</v>
      </c>
      <c r="AS25" s="121"/>
      <c r="BA25" s="42"/>
      <c r="BB25" s="42"/>
    </row>
    <row r="26" spans="1:54" ht="15.75" x14ac:dyDescent="0.25">
      <c r="A26" s="25">
        <v>18</v>
      </c>
      <c r="B26" s="69">
        <v>92.12</v>
      </c>
      <c r="C26" s="51">
        <f t="shared" si="0"/>
        <v>16.506016832508251</v>
      </c>
      <c r="D26" s="52">
        <f t="shared" si="1"/>
        <v>98.645735729398083</v>
      </c>
      <c r="E26" s="59">
        <f t="shared" si="2"/>
        <v>-23.031752561906341</v>
      </c>
      <c r="F26" s="68">
        <v>184.6</v>
      </c>
      <c r="G26" s="52">
        <f t="shared" si="3"/>
        <v>128.6859352345524</v>
      </c>
      <c r="H26" s="52">
        <f t="shared" si="4"/>
        <v>48.738993022213407</v>
      </c>
      <c r="I26" s="53">
        <f t="shared" si="5"/>
        <v>7.1750717432341835</v>
      </c>
      <c r="J26" s="58">
        <v>0</v>
      </c>
      <c r="K26" s="81">
        <v>30.88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30.88</v>
      </c>
      <c r="R26" s="91">
        <v>0</v>
      </c>
      <c r="S26" s="84">
        <v>0</v>
      </c>
      <c r="T26" s="84">
        <v>0</v>
      </c>
      <c r="U26" s="84">
        <v>72.73</v>
      </c>
      <c r="V26" s="84">
        <v>0</v>
      </c>
      <c r="W26" s="84">
        <v>0</v>
      </c>
      <c r="X26" s="94">
        <f t="shared" si="10"/>
        <v>0</v>
      </c>
      <c r="Y26" s="95">
        <f t="shared" si="11"/>
        <v>72.73</v>
      </c>
      <c r="Z26" s="91">
        <v>0</v>
      </c>
      <c r="AA26" s="84">
        <v>0</v>
      </c>
      <c r="AB26" s="84">
        <v>0</v>
      </c>
      <c r="AC26" s="84">
        <v>70.56</v>
      </c>
      <c r="AD26" s="96">
        <f t="shared" si="12"/>
        <v>0</v>
      </c>
      <c r="AE26" s="52">
        <f t="shared" si="13"/>
        <v>70.56</v>
      </c>
      <c r="AF26" s="118">
        <v>0.16645241935483901</v>
      </c>
      <c r="AG26" s="117">
        <v>0.40281303763440901</v>
      </c>
      <c r="AH26" s="54">
        <f t="shared" si="6"/>
        <v>7.0086193238793442</v>
      </c>
      <c r="AI26" s="63">
        <f t="shared" si="7"/>
        <v>7.4454344004592485</v>
      </c>
      <c r="AJ26" s="64">
        <v>128.6859352345524</v>
      </c>
      <c r="AK26" s="61">
        <v>87.066016832508254</v>
      </c>
      <c r="AL26" s="128">
        <v>48.738993022213407</v>
      </c>
      <c r="AM26" s="61">
        <v>171.37573572939809</v>
      </c>
      <c r="AS26" s="121"/>
      <c r="BA26" s="42"/>
      <c r="BB26" s="42"/>
    </row>
    <row r="27" spans="1:54" ht="15.75" x14ac:dyDescent="0.25">
      <c r="A27" s="25">
        <v>19</v>
      </c>
      <c r="B27" s="69">
        <v>121.36</v>
      </c>
      <c r="C27" s="51">
        <f t="shared" si="0"/>
        <v>26.22675002751788</v>
      </c>
      <c r="D27" s="52">
        <f t="shared" si="1"/>
        <v>117.33786249523058</v>
      </c>
      <c r="E27" s="59">
        <f t="shared" si="2"/>
        <v>-22.204612522748469</v>
      </c>
      <c r="F27" s="68">
        <v>222.91</v>
      </c>
      <c r="G27" s="52">
        <f t="shared" si="3"/>
        <v>149.15237764164104</v>
      </c>
      <c r="H27" s="52">
        <f t="shared" si="4"/>
        <v>65.126795470618589</v>
      </c>
      <c r="I27" s="53">
        <f t="shared" si="5"/>
        <v>8.6308268877403673</v>
      </c>
      <c r="J27" s="58">
        <v>0</v>
      </c>
      <c r="K27" s="81">
        <v>30.89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30.89</v>
      </c>
      <c r="R27" s="91">
        <v>0</v>
      </c>
      <c r="S27" s="84">
        <v>0</v>
      </c>
      <c r="T27" s="84">
        <v>0</v>
      </c>
      <c r="U27" s="84">
        <v>73.069999999999993</v>
      </c>
      <c r="V27" s="84">
        <v>0</v>
      </c>
      <c r="W27" s="84">
        <v>0</v>
      </c>
      <c r="X27" s="94">
        <f t="shared" si="10"/>
        <v>0</v>
      </c>
      <c r="Y27" s="95">
        <f t="shared" si="11"/>
        <v>73.069999999999993</v>
      </c>
      <c r="Z27" s="91">
        <v>0</v>
      </c>
      <c r="AA27" s="84">
        <v>0</v>
      </c>
      <c r="AB27" s="84">
        <v>0</v>
      </c>
      <c r="AC27" s="84">
        <v>70.87</v>
      </c>
      <c r="AD27" s="96">
        <f t="shared" si="12"/>
        <v>0</v>
      </c>
      <c r="AE27" s="52">
        <f t="shared" si="13"/>
        <v>70.87</v>
      </c>
      <c r="AF27" s="118">
        <v>0.16645241935483901</v>
      </c>
      <c r="AG27" s="117">
        <v>0.40281303763440901</v>
      </c>
      <c r="AH27" s="54">
        <f t="shared" si="6"/>
        <v>8.4643744683855289</v>
      </c>
      <c r="AI27" s="63">
        <f t="shared" si="7"/>
        <v>8.2825744396171217</v>
      </c>
      <c r="AJ27" s="64">
        <v>149.15237764164104</v>
      </c>
      <c r="AK27" s="61">
        <v>97.096750027517885</v>
      </c>
      <c r="AL27" s="128">
        <v>65.126795470618589</v>
      </c>
      <c r="AM27" s="61">
        <v>190.40786249523057</v>
      </c>
      <c r="AS27" s="121"/>
      <c r="BA27" s="42"/>
      <c r="BB27" s="42"/>
    </row>
    <row r="28" spans="1:54" ht="15.75" x14ac:dyDescent="0.25">
      <c r="A28" s="25">
        <v>20</v>
      </c>
      <c r="B28" s="69">
        <v>108.25</v>
      </c>
      <c r="C28" s="51">
        <f t="shared" si="0"/>
        <v>21.428010348692609</v>
      </c>
      <c r="D28" s="52">
        <f t="shared" si="1"/>
        <v>109.12279458654814</v>
      </c>
      <c r="E28" s="59">
        <f t="shared" si="2"/>
        <v>-22.300804935240709</v>
      </c>
      <c r="F28" s="68">
        <v>218.62</v>
      </c>
      <c r="G28" s="52">
        <f t="shared" si="3"/>
        <v>145.43008389185911</v>
      </c>
      <c r="H28" s="52">
        <f t="shared" si="4"/>
        <v>64.722106870506124</v>
      </c>
      <c r="I28" s="53">
        <f t="shared" si="5"/>
        <v>8.4678092376347518</v>
      </c>
      <c r="J28" s="58">
        <v>0</v>
      </c>
      <c r="K28" s="81">
        <v>30.87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30.87</v>
      </c>
      <c r="R28" s="91">
        <v>0</v>
      </c>
      <c r="S28" s="84">
        <v>0</v>
      </c>
      <c r="T28" s="84">
        <v>0</v>
      </c>
      <c r="U28" s="84">
        <v>82.65</v>
      </c>
      <c r="V28" s="84">
        <v>0</v>
      </c>
      <c r="W28" s="84">
        <v>0</v>
      </c>
      <c r="X28" s="94">
        <f t="shared" si="10"/>
        <v>0</v>
      </c>
      <c r="Y28" s="95">
        <f t="shared" si="11"/>
        <v>82.65</v>
      </c>
      <c r="Z28" s="91">
        <v>0</v>
      </c>
      <c r="AA28" s="84">
        <v>0</v>
      </c>
      <c r="AB28" s="84">
        <v>0</v>
      </c>
      <c r="AC28" s="84">
        <v>70.27</v>
      </c>
      <c r="AD28" s="96">
        <f t="shared" si="12"/>
        <v>0</v>
      </c>
      <c r="AE28" s="52">
        <f t="shared" si="13"/>
        <v>70.27</v>
      </c>
      <c r="AF28" s="118">
        <v>0.16645241935483901</v>
      </c>
      <c r="AG28" s="117">
        <v>0.40281303763440901</v>
      </c>
      <c r="AH28" s="54">
        <f t="shared" si="6"/>
        <v>8.3013568182799133</v>
      </c>
      <c r="AI28" s="63">
        <f t="shared" si="7"/>
        <v>8.1663820271248824</v>
      </c>
      <c r="AJ28" s="64">
        <v>145.43008389185911</v>
      </c>
      <c r="AK28" s="61">
        <v>91.698010348692605</v>
      </c>
      <c r="AL28" s="128">
        <v>64.722106870506124</v>
      </c>
      <c r="AM28" s="61">
        <v>191.77279458654814</v>
      </c>
      <c r="AS28" s="121"/>
      <c r="BA28" s="42"/>
      <c r="BB28" s="42"/>
    </row>
    <row r="29" spans="1:54" ht="15.75" x14ac:dyDescent="0.25">
      <c r="A29" s="25">
        <v>21</v>
      </c>
      <c r="B29" s="69">
        <v>99.05</v>
      </c>
      <c r="C29" s="51">
        <f t="shared" si="0"/>
        <v>17.77087548552295</v>
      </c>
      <c r="D29" s="52">
        <f t="shared" si="1"/>
        <v>103.86275706359396</v>
      </c>
      <c r="E29" s="59">
        <f t="shared" si="2"/>
        <v>-22.583632549116921</v>
      </c>
      <c r="F29" s="68">
        <v>219.15</v>
      </c>
      <c r="G29" s="52">
        <f t="shared" si="3"/>
        <v>145.94943742680815</v>
      </c>
      <c r="H29" s="52">
        <f t="shared" si="4"/>
        <v>64.712613630855088</v>
      </c>
      <c r="I29" s="53">
        <f t="shared" si="5"/>
        <v>8.4879489423367698</v>
      </c>
      <c r="J29" s="58">
        <v>0</v>
      </c>
      <c r="K29" s="81">
        <v>30.97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30.97</v>
      </c>
      <c r="R29" s="91">
        <v>0</v>
      </c>
      <c r="S29" s="84">
        <v>0</v>
      </c>
      <c r="T29" s="84">
        <v>0</v>
      </c>
      <c r="U29" s="84">
        <v>84.4</v>
      </c>
      <c r="V29" s="84">
        <v>0</v>
      </c>
      <c r="W29" s="84">
        <v>0</v>
      </c>
      <c r="X29" s="94">
        <f t="shared" si="10"/>
        <v>0</v>
      </c>
      <c r="Y29" s="95">
        <f t="shared" si="11"/>
        <v>84.4</v>
      </c>
      <c r="Z29" s="91">
        <v>0</v>
      </c>
      <c r="AA29" s="84">
        <v>0</v>
      </c>
      <c r="AB29" s="84">
        <v>0</v>
      </c>
      <c r="AC29" s="84">
        <v>71.09</v>
      </c>
      <c r="AD29" s="96">
        <f t="shared" si="12"/>
        <v>0</v>
      </c>
      <c r="AE29" s="52">
        <f t="shared" si="13"/>
        <v>71.09</v>
      </c>
      <c r="AF29" s="118">
        <v>0.16645241935483901</v>
      </c>
      <c r="AG29" s="117">
        <v>0.40281303763440901</v>
      </c>
      <c r="AH29" s="54">
        <f t="shared" si="6"/>
        <v>8.3214965229819313</v>
      </c>
      <c r="AI29" s="63">
        <f t="shared" si="7"/>
        <v>7.9835544132486689</v>
      </c>
      <c r="AJ29" s="64">
        <v>145.94943742680815</v>
      </c>
      <c r="AK29" s="61">
        <v>88.860875485522953</v>
      </c>
      <c r="AL29" s="128">
        <v>64.712613630855088</v>
      </c>
      <c r="AM29" s="61">
        <v>188.26275706359397</v>
      </c>
      <c r="AS29" s="121"/>
      <c r="BA29" s="42"/>
      <c r="BB29" s="42"/>
    </row>
    <row r="30" spans="1:54" ht="15.75" x14ac:dyDescent="0.25">
      <c r="A30" s="25">
        <v>22</v>
      </c>
      <c r="B30" s="69">
        <v>96.13</v>
      </c>
      <c r="C30" s="51">
        <f t="shared" si="0"/>
        <v>13.700517777682876</v>
      </c>
      <c r="D30" s="52">
        <f t="shared" si="1"/>
        <v>105.12513894508143</v>
      </c>
      <c r="E30" s="59">
        <f t="shared" si="2"/>
        <v>-22.695656722764333</v>
      </c>
      <c r="F30" s="68">
        <v>211.13</v>
      </c>
      <c r="G30" s="52">
        <f t="shared" si="3"/>
        <v>138.32257587910377</v>
      </c>
      <c r="H30" s="52">
        <f t="shared" si="4"/>
        <v>64.624230551439524</v>
      </c>
      <c r="I30" s="53">
        <f t="shared" si="5"/>
        <v>8.1831935694567033</v>
      </c>
      <c r="J30" s="58">
        <v>0</v>
      </c>
      <c r="K30" s="81">
        <v>30.86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30.86</v>
      </c>
      <c r="R30" s="91">
        <v>0</v>
      </c>
      <c r="S30" s="84">
        <v>0</v>
      </c>
      <c r="T30" s="84">
        <v>0</v>
      </c>
      <c r="U30" s="84">
        <v>80.16</v>
      </c>
      <c r="V30" s="84">
        <v>0</v>
      </c>
      <c r="W30" s="84">
        <v>0</v>
      </c>
      <c r="X30" s="94">
        <f t="shared" si="10"/>
        <v>0</v>
      </c>
      <c r="Y30" s="95">
        <f t="shared" si="11"/>
        <v>80.16</v>
      </c>
      <c r="Z30" s="91">
        <v>0</v>
      </c>
      <c r="AA30" s="84">
        <v>0</v>
      </c>
      <c r="AB30" s="84">
        <v>0</v>
      </c>
      <c r="AC30" s="84">
        <v>70.430000000000007</v>
      </c>
      <c r="AD30" s="96">
        <f t="shared" si="12"/>
        <v>0</v>
      </c>
      <c r="AE30" s="52">
        <f t="shared" si="13"/>
        <v>70.430000000000007</v>
      </c>
      <c r="AF30" s="118">
        <v>0.16645241935483901</v>
      </c>
      <c r="AG30" s="117">
        <v>0.40281303763440901</v>
      </c>
      <c r="AH30" s="54">
        <f t="shared" si="6"/>
        <v>8.0167411501018648</v>
      </c>
      <c r="AI30" s="63">
        <f t="shared" si="7"/>
        <v>7.7615302396012567</v>
      </c>
      <c r="AJ30" s="64">
        <v>138.32257587910377</v>
      </c>
      <c r="AK30" s="61">
        <v>84.130517777682883</v>
      </c>
      <c r="AL30" s="128">
        <v>64.624230551439524</v>
      </c>
      <c r="AM30" s="61">
        <v>185.28513894508143</v>
      </c>
      <c r="AS30" s="121"/>
      <c r="BA30" s="42"/>
      <c r="BB30" s="42"/>
    </row>
    <row r="31" spans="1:54" ht="15.75" x14ac:dyDescent="0.25">
      <c r="A31" s="25">
        <v>23</v>
      </c>
      <c r="B31" s="69">
        <v>79.680000000000007</v>
      </c>
      <c r="C31" s="51">
        <f t="shared" si="0"/>
        <v>7.8741745992269472</v>
      </c>
      <c r="D31" s="52">
        <f t="shared" si="1"/>
        <v>94.900499320408386</v>
      </c>
      <c r="E31" s="59">
        <f t="shared" si="2"/>
        <v>-23.094673919635312</v>
      </c>
      <c r="F31" s="68">
        <v>195.85</v>
      </c>
      <c r="G31" s="52">
        <f t="shared" si="3"/>
        <v>129.86525991478021</v>
      </c>
      <c r="H31" s="52">
        <f t="shared" si="4"/>
        <v>58.382176650312694</v>
      </c>
      <c r="I31" s="53">
        <f t="shared" si="5"/>
        <v>7.6025634349070961</v>
      </c>
      <c r="J31" s="58">
        <v>0</v>
      </c>
      <c r="K31" s="81">
        <v>30.96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30.96</v>
      </c>
      <c r="R31" s="91">
        <v>0</v>
      </c>
      <c r="S31" s="84">
        <v>0</v>
      </c>
      <c r="T31" s="84">
        <v>0</v>
      </c>
      <c r="U31" s="84">
        <v>85.56</v>
      </c>
      <c r="V31" s="84">
        <v>0</v>
      </c>
      <c r="W31" s="84">
        <v>0</v>
      </c>
      <c r="X31" s="94">
        <f t="shared" si="10"/>
        <v>0</v>
      </c>
      <c r="Y31" s="95">
        <f t="shared" si="11"/>
        <v>85.56</v>
      </c>
      <c r="Z31" s="91">
        <v>0</v>
      </c>
      <c r="AA31" s="84">
        <v>0</v>
      </c>
      <c r="AB31" s="84">
        <v>0</v>
      </c>
      <c r="AC31" s="84">
        <v>70.7</v>
      </c>
      <c r="AD31" s="96">
        <f t="shared" si="12"/>
        <v>0</v>
      </c>
      <c r="AE31" s="52">
        <f t="shared" si="13"/>
        <v>70.7</v>
      </c>
      <c r="AF31" s="118">
        <v>0.16645241935483901</v>
      </c>
      <c r="AG31" s="117">
        <v>0.40281303763440901</v>
      </c>
      <c r="AH31" s="54">
        <f t="shared" si="6"/>
        <v>7.4361110155522567</v>
      </c>
      <c r="AI31" s="63">
        <f t="shared" si="7"/>
        <v>7.4625130427302793</v>
      </c>
      <c r="AJ31" s="64">
        <v>129.86525991478021</v>
      </c>
      <c r="AK31" s="61">
        <v>78.57417459922695</v>
      </c>
      <c r="AL31" s="128">
        <v>58.382176650312694</v>
      </c>
      <c r="AM31" s="61">
        <v>180.46049932040839</v>
      </c>
      <c r="AS31" s="121"/>
      <c r="BA31" s="42"/>
      <c r="BB31" s="42"/>
    </row>
    <row r="32" spans="1:54" ht="16.5" thickBot="1" x14ac:dyDescent="0.3">
      <c r="A32" s="26">
        <v>24</v>
      </c>
      <c r="B32" s="70">
        <v>68.259999999999991</v>
      </c>
      <c r="C32" s="55">
        <f t="shared" si="0"/>
        <v>5.5269534475387445</v>
      </c>
      <c r="D32" s="52">
        <f t="shared" si="1"/>
        <v>86.349614654382947</v>
      </c>
      <c r="E32" s="59">
        <f t="shared" si="2"/>
        <v>-23.616568101921693</v>
      </c>
      <c r="F32" s="71">
        <v>178.11</v>
      </c>
      <c r="G32" s="56">
        <f t="shared" si="3"/>
        <v>121.19472556582066</v>
      </c>
      <c r="H32" s="52">
        <f t="shared" si="4"/>
        <v>49.986817420129519</v>
      </c>
      <c r="I32" s="53">
        <f t="shared" si="5"/>
        <v>6.9284570140498252</v>
      </c>
      <c r="J32" s="58">
        <v>0</v>
      </c>
      <c r="K32" s="81">
        <v>31.17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31.17</v>
      </c>
      <c r="R32" s="91">
        <v>0</v>
      </c>
      <c r="S32" s="84">
        <v>0</v>
      </c>
      <c r="T32" s="84">
        <v>0</v>
      </c>
      <c r="U32" s="84">
        <v>85.85</v>
      </c>
      <c r="V32" s="84">
        <v>0</v>
      </c>
      <c r="W32" s="84">
        <v>0</v>
      </c>
      <c r="X32" s="94">
        <f t="shared" si="10"/>
        <v>0</v>
      </c>
      <c r="Y32" s="95">
        <f t="shared" si="11"/>
        <v>85.85</v>
      </c>
      <c r="Z32" s="92">
        <v>0</v>
      </c>
      <c r="AA32" s="93">
        <v>0</v>
      </c>
      <c r="AB32" s="93">
        <v>0</v>
      </c>
      <c r="AC32" s="93">
        <v>70.48</v>
      </c>
      <c r="AD32" s="96">
        <f t="shared" si="12"/>
        <v>0</v>
      </c>
      <c r="AE32" s="52">
        <f t="shared" si="13"/>
        <v>70.48</v>
      </c>
      <c r="AF32" s="118">
        <v>0.16645241935483901</v>
      </c>
      <c r="AG32" s="117">
        <v>0.40281303763440901</v>
      </c>
      <c r="AH32" s="54">
        <f t="shared" si="6"/>
        <v>6.7620045946949858</v>
      </c>
      <c r="AI32" s="63">
        <f t="shared" si="7"/>
        <v>7.1506188604438989</v>
      </c>
      <c r="AJ32" s="65">
        <v>121.19472556582066</v>
      </c>
      <c r="AK32" s="62">
        <v>76.006953447538748</v>
      </c>
      <c r="AL32" s="129">
        <v>49.986817420129519</v>
      </c>
      <c r="AM32" s="62">
        <v>172.19961465438294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121.36</v>
      </c>
      <c r="C33" s="40">
        <f t="shared" ref="C33:AE33" si="14">MAX(C9:C32)</f>
        <v>26.562554758474853</v>
      </c>
      <c r="D33" s="40">
        <f t="shared" si="14"/>
        <v>123.84075837370941</v>
      </c>
      <c r="E33" s="40">
        <f t="shared" si="14"/>
        <v>-22.204612522748469</v>
      </c>
      <c r="F33" s="40">
        <f t="shared" si="14"/>
        <v>222.91</v>
      </c>
      <c r="G33" s="40">
        <f t="shared" si="14"/>
        <v>149.15237764164104</v>
      </c>
      <c r="H33" s="40">
        <f t="shared" si="14"/>
        <v>77.787194063024799</v>
      </c>
      <c r="I33" s="40">
        <f t="shared" si="14"/>
        <v>8.6308268877403673</v>
      </c>
      <c r="J33" s="40">
        <f t="shared" si="14"/>
        <v>0</v>
      </c>
      <c r="K33" s="40">
        <f t="shared" si="14"/>
        <v>32.26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32.26</v>
      </c>
      <c r="R33" s="40">
        <f t="shared" si="14"/>
        <v>34.68</v>
      </c>
      <c r="S33" s="40">
        <f t="shared" si="14"/>
        <v>0</v>
      </c>
      <c r="T33" s="40">
        <f t="shared" si="14"/>
        <v>0</v>
      </c>
      <c r="U33" s="40">
        <f t="shared" si="14"/>
        <v>85.85</v>
      </c>
      <c r="V33" s="40">
        <f t="shared" si="14"/>
        <v>0</v>
      </c>
      <c r="W33" s="40">
        <f t="shared" si="14"/>
        <v>0</v>
      </c>
      <c r="X33" s="40">
        <f t="shared" si="14"/>
        <v>34.68</v>
      </c>
      <c r="Y33" s="40">
        <f t="shared" si="14"/>
        <v>85.85</v>
      </c>
      <c r="Z33" s="40"/>
      <c r="AA33" s="40"/>
      <c r="AB33" s="40"/>
      <c r="AC33" s="40"/>
      <c r="AD33" s="40">
        <f t="shared" si="14"/>
        <v>16.7</v>
      </c>
      <c r="AE33" s="40">
        <f t="shared" si="14"/>
        <v>71.5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8.4643744683855289</v>
      </c>
      <c r="AI33" s="40">
        <f t="shared" si="15"/>
        <v>8.2825744396171217</v>
      </c>
      <c r="AJ33" s="40">
        <f t="shared" si="15"/>
        <v>149.15237764164104</v>
      </c>
      <c r="AK33" s="40">
        <f t="shared" si="15"/>
        <v>97.096750027517885</v>
      </c>
      <c r="AL33" s="40">
        <f t="shared" si="15"/>
        <v>77.955396744054866</v>
      </c>
      <c r="AM33" s="130">
        <f t="shared" si="15"/>
        <v>191.77279458654814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82.752653061224493</v>
      </c>
      <c r="C34" s="41">
        <f t="shared" ref="C34:AE34" si="16">AVERAGE(C9:C33,C9:C32)</f>
        <v>16.415255855745109</v>
      </c>
      <c r="D34" s="41">
        <f t="shared" si="16"/>
        <v>90.337911384911976</v>
      </c>
      <c r="E34" s="41">
        <f t="shared" si="16"/>
        <v>-23.860948860872686</v>
      </c>
      <c r="F34" s="41">
        <f t="shared" si="16"/>
        <v>174.87530612244902</v>
      </c>
      <c r="G34" s="41">
        <f t="shared" si="16"/>
        <v>112.18740962405298</v>
      </c>
      <c r="H34" s="41">
        <f t="shared" si="16"/>
        <v>55.680582158437936</v>
      </c>
      <c r="I34" s="41">
        <f t="shared" si="16"/>
        <v>7.265689821435771</v>
      </c>
      <c r="J34" s="41">
        <f t="shared" si="16"/>
        <v>0</v>
      </c>
      <c r="K34" s="41">
        <f t="shared" si="16"/>
        <v>31.005306122448985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31.005306122448985</v>
      </c>
      <c r="R34" s="41">
        <f t="shared" si="16"/>
        <v>8.7436734693877547</v>
      </c>
      <c r="S34" s="41">
        <f t="shared" si="16"/>
        <v>0</v>
      </c>
      <c r="T34" s="41">
        <f t="shared" si="16"/>
        <v>0</v>
      </c>
      <c r="U34" s="41">
        <f t="shared" si="16"/>
        <v>60.810816326530613</v>
      </c>
      <c r="V34" s="41">
        <f t="shared" si="16"/>
        <v>0</v>
      </c>
      <c r="W34" s="41">
        <f t="shared" si="16"/>
        <v>0</v>
      </c>
      <c r="X34" s="41">
        <f t="shared" si="16"/>
        <v>8.7436734693877547</v>
      </c>
      <c r="Y34" s="41">
        <f t="shared" si="16"/>
        <v>60.810816326530613</v>
      </c>
      <c r="Z34" s="41">
        <f>AVERAGE(Z9:Z33,Z9:Z32)</f>
        <v>4.1583333333333341</v>
      </c>
      <c r="AA34" s="41">
        <f>AVERAGE(AA9:AA33,AA9:AA32)</f>
        <v>0</v>
      </c>
      <c r="AB34" s="41">
        <f>AVERAGE(AB9:AB33,AB9:AB32)</f>
        <v>0</v>
      </c>
      <c r="AC34" s="41">
        <f t="shared" si="16"/>
        <v>65.765416666666653</v>
      </c>
      <c r="AD34" s="41">
        <f t="shared" si="16"/>
        <v>4.4142857142857146</v>
      </c>
      <c r="AE34" s="41">
        <f t="shared" si="16"/>
        <v>65.882448979591828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7.0992374020809352</v>
      </c>
      <c r="AI34" s="41">
        <f t="shared" si="17"/>
        <v>6.7135850402684047</v>
      </c>
      <c r="AJ34" s="41">
        <f t="shared" si="17"/>
        <v>116.26087901180806</v>
      </c>
      <c r="AK34" s="41">
        <f t="shared" si="17"/>
        <v>82.277994534705172</v>
      </c>
      <c r="AL34" s="41">
        <f t="shared" si="17"/>
        <v>63.719933233561001</v>
      </c>
      <c r="AM34" s="131">
        <f t="shared" si="17"/>
        <v>150.78305498109242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93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94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95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92</v>
      </c>
      <c r="B37" s="142"/>
      <c r="C37" s="142"/>
      <c r="D37" s="141" t="s">
        <v>99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96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91</v>
      </c>
      <c r="AM37" s="134"/>
      <c r="AN37" s="134"/>
      <c r="AO37" s="139"/>
      <c r="AP37" s="133" t="s">
        <v>97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744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202.71</v>
      </c>
      <c r="Z38" s="212"/>
      <c r="AA38" s="8" t="s">
        <v>21</v>
      </c>
      <c r="AB38" s="5" t="s">
        <v>23</v>
      </c>
      <c r="AC38" s="30"/>
      <c r="AD38" s="213">
        <v>1484.5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88.608800000000002</v>
      </c>
      <c r="AN38" s="214"/>
      <c r="AO38" s="8" t="s">
        <v>21</v>
      </c>
      <c r="AP38" s="5" t="s">
        <v>24</v>
      </c>
      <c r="AQ38" s="212">
        <v>1536.8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4170.6400000000003</v>
      </c>
      <c r="C39" s="11" t="s">
        <v>21</v>
      </c>
      <c r="D39" s="9" t="s">
        <v>71</v>
      </c>
      <c r="E39" s="10">
        <v>2031</v>
      </c>
      <c r="F39" s="12" t="s">
        <v>21</v>
      </c>
      <c r="G39" s="98"/>
      <c r="H39" s="101" t="s">
        <v>25</v>
      </c>
      <c r="I39" s="102"/>
      <c r="J39" s="103">
        <v>32.26</v>
      </c>
      <c r="K39" s="104" t="s">
        <v>62</v>
      </c>
      <c r="L39" s="105">
        <v>236.58333333335199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34.68</v>
      </c>
      <c r="Z39" s="102" t="s">
        <v>62</v>
      </c>
      <c r="AA39" s="108">
        <v>236.50000000001799</v>
      </c>
      <c r="AB39" s="106" t="s">
        <v>25</v>
      </c>
      <c r="AC39" s="109"/>
      <c r="AD39" s="103">
        <v>88.59</v>
      </c>
      <c r="AE39" s="104" t="s">
        <v>72</v>
      </c>
      <c r="AF39" s="108">
        <v>0.99305555555555547</v>
      </c>
      <c r="AG39" s="106" t="s">
        <v>25</v>
      </c>
      <c r="AH39" s="102"/>
      <c r="AI39" s="103">
        <v>0</v>
      </c>
      <c r="AJ39" s="102" t="s">
        <v>75</v>
      </c>
      <c r="AK39" s="107">
        <v>236.04166666668499</v>
      </c>
      <c r="AL39" s="101" t="s">
        <v>25</v>
      </c>
      <c r="AM39" s="102">
        <v>16.7</v>
      </c>
      <c r="AN39" s="103" t="s">
        <v>75</v>
      </c>
      <c r="AO39" s="111">
        <v>236.41666666668499</v>
      </c>
      <c r="AP39" s="106" t="s">
        <v>25</v>
      </c>
      <c r="AQ39" s="102">
        <v>71.5</v>
      </c>
      <c r="AR39" s="104"/>
      <c r="AS39" s="107">
        <v>236.62500000001799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519.09999999999991</v>
      </c>
      <c r="F42" s="44" t="s">
        <v>69</v>
      </c>
      <c r="G42" s="47">
        <v>236.79166666668499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/>
      <c r="F43" s="78"/>
      <c r="G43" s="79">
        <v>73.069999999999993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/>
      <c r="F44" s="78"/>
      <c r="G44" s="79">
        <v>70.87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264.89999999999998</v>
      </c>
      <c r="F45" s="83" t="s">
        <v>72</v>
      </c>
      <c r="G45" s="48">
        <v>236.83333333335199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255.18999999999997</v>
      </c>
      <c r="F46" s="80" t="s">
        <v>72</v>
      </c>
      <c r="G46" s="60">
        <v>236.79166666668499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 AOU 23 </vt:lpstr>
      <vt:lpstr>'25 AOU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2023-08-26T07:05:13Z</dcterms:modified>
</cp:coreProperties>
</file>