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97DEB75D-9CDB-409F-BBBB-094F7DEF12BF}" xr6:coauthVersionLast="47" xr6:coauthVersionMax="47" xr10:uidLastSave="{00000000-0000-0000-0000-000000000000}"/>
  <bookViews>
    <workbookView xWindow="13845" yWindow="0" windowWidth="14910" windowHeight="15600" xr2:uid="{00000000-000D-0000-FFFF-FFFF00000000}"/>
  </bookViews>
  <sheets>
    <sheet name="26 AOU 23 " sheetId="3" r:id="rId1"/>
  </sheets>
  <externalReferences>
    <externalReference r:id="rId2"/>
  </externalReferences>
  <definedNames>
    <definedName name="_xlnm.Print_Area" localSheetId="0">'26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<sst xmlns="http://schemas.openxmlformats.org/spreadsheetml/2006/main" count="140" uniqueCount="107">
  <si>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</si>
  <si>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</si>
  <si>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</si>
  <si>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</si>
  <si>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</si>
  <si>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</si>
  <si>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</si>
  <si>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</si>
  <si>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</si>
  <si>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</si>
  <si>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</si>
  <si>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</si>
  <si>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</si>
  <si>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</si>
  <si>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</si>
  <si>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</si>
  <si>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</si>
  <si>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</si>
  <si>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</si>
  <si>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</si>
  <si>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</si>
  <si>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</si>
  <si>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</si>
  <si>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</si>
  <si>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</si>
  <si>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</si>
  <si>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</si>
  <si>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</si>
  <si>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</si>
  <si>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</si>
  <si>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</si>
  <si>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</si>
  <si>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</si>
  <si>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</si>
  <si>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</si>
  <si>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</si>
  <si>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</si>
  <si>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</si>
  <si>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</si>
  <si>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</si>
  <si>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</si>
  <si>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</si>
  <si>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</si>
  <si>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</si>
  <si>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</si>
  <si>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</si>
  <si>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</si>
  <si>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</si>
  <si>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</si>
  <si>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</si>
  <si>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</si>
  <si>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</si>
  <si>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</si>
  <si>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</si>
  <si>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</si>
  <si>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</si>
  <si>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</si>
  <si>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</si>
  <si>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</si>
  <si>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</si>
  <si>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</si>
  <si>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</si>
  <si>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</si>
  <si>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</si>
  <si>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</si>
  <si>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</si>
  <si>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</si>
  <si>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</si>
  <si>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</si>
  <si>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</si>
  <si>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</si>
  <si>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</si>
  <si>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</si>
  <si>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</si>
  <si>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</si>
  <si>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</si>
  <si>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</si>
  <si>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</si>
  <si>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</si>
  <si>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</si>
  <si>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</si>
  <si>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</si>
  <si>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</si>
  <si>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</si>
  <si>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</si>
  <si>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</si>
  <si>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</si>
  <si>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</si>
  <si>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</si>
  <si>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</si>
  <si>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</si>
  <si>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</si>
  <si>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</si>
  <si>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</si>
  <si>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</si>
  <si>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</si>
  <si>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</si>
  <si>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</si>
  <si>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</si>
  <si>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</si>
  <si>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</si>
  <si>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</si>
  <si>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</si>
  <si>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TETE</t>
  </si>
  <si>
    <t>FOFANA et BOKO</t>
  </si>
  <si>
    <t>BOKO et FOFANA</t>
  </si>
  <si>
    <t xml:space="preserve">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</si>
</sst>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'26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'!$B$9:$B$32</c:f>
              <c:numCache>
                <c:formatCode>General</c:formatCode>
                <c:ptCount val="24"/>
                <c:pt idx="0">
                  <c:v>60.7</c:v>
                </c:pt>
                <c:pt idx="1">
                  <c:v>42.76</c:v>
                </c:pt>
                <c:pt idx="2">
                  <c:v>49.05</c:v>
                </c:pt>
                <c:pt idx="3">
                  <c:v>47.569999999999993</c:v>
                </c:pt>
                <c:pt idx="4">
                  <c:v>33.33</c:v>
                </c:pt>
                <c:pt idx="5">
                  <c:v>28.770000000000003</c:v>
                </c:pt>
                <c:pt idx="6">
                  <c:v>37.519999999999996</c:v>
                </c:pt>
                <c:pt idx="7">
                  <c:v>46.43</c:v>
                </c:pt>
                <c:pt idx="8">
                  <c:v>62.94</c:v>
                </c:pt>
                <c:pt idx="9">
                  <c:v>203.65</c:v>
                </c:pt>
                <c:pt idx="10">
                  <c:v>207.26</c:v>
                </c:pt>
                <c:pt idx="11">
                  <c:v>177.65</c:v>
                </c:pt>
                <c:pt idx="12">
                  <c:v>162.63999999999999</c:v>
                </c:pt>
                <c:pt idx="13">
                  <c:v>204.44</c:v>
                </c:pt>
                <c:pt idx="14">
                  <c:v>205.83</c:v>
                </c:pt>
                <c:pt idx="15">
                  <c:v>213.20999999999998</c:v>
                </c:pt>
                <c:pt idx="16">
                  <c:v>74.099999999999994</c:v>
                </c:pt>
                <c:pt idx="17">
                  <c:v>48.989999999999995</c:v>
                </c:pt>
                <c:pt idx="18">
                  <c:v>101.81</c:v>
                </c:pt>
                <c:pt idx="19">
                  <c:v>95.34</c:v>
                </c:pt>
                <c:pt idx="20">
                  <c:v>83.460000000000008</c:v>
                </c:pt>
                <c:pt idx="21">
                  <c:v>76.55</c:v>
                </c:pt>
                <c:pt idx="22">
                  <c:v>66.36</c:v>
                </c:pt>
                <c:pt idx="23">
                  <c:v>62.19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'26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'!$C$9:$C$32</c:f>
              <c:numCache>
                <c:formatCode>General</c:formatCode>
                <c:ptCount val="24"/>
                <c:pt idx="0">
                  <c:v>4.3424698700690101E-2</c:v>
                </c:pt>
                <c:pt idx="1">
                  <c:v>-6.4671744953316335</c:v>
                </c:pt>
                <c:pt idx="2">
                  <c:v>-6.2942264176908438</c:v>
                </c:pt>
                <c:pt idx="3">
                  <c:v>-6.5359197493874532</c:v>
                </c:pt>
                <c:pt idx="4">
                  <c:v>-3.3434522846345516</c:v>
                </c:pt>
                <c:pt idx="5">
                  <c:v>-1.721733037939245</c:v>
                </c:pt>
                <c:pt idx="6">
                  <c:v>-2.0130084582663414</c:v>
                </c:pt>
                <c:pt idx="7">
                  <c:v>2.131382107513943</c:v>
                </c:pt>
                <c:pt idx="8">
                  <c:v>8.1902214091027332</c:v>
                </c:pt>
                <c:pt idx="9">
                  <c:v>65.979675762888832</c:v>
                </c:pt>
                <c:pt idx="10">
                  <c:v>86.668564528952601</c:v>
                </c:pt>
                <c:pt idx="11">
                  <c:v>66.931196758320226</c:v>
                </c:pt>
                <c:pt idx="12">
                  <c:v>62.556130103814496</c:v>
                </c:pt>
                <c:pt idx="13">
                  <c:v>77.079361106704084</c:v>
                </c:pt>
                <c:pt idx="14">
                  <c:v>67.373979256100114</c:v>
                </c:pt>
                <c:pt idx="15">
                  <c:v>80.963746074946542</c:v>
                </c:pt>
                <c:pt idx="16">
                  <c:v>-14.304219995061345</c:v>
                </c:pt>
                <c:pt idx="17">
                  <c:v>-19.578551982830511</c:v>
                </c:pt>
                <c:pt idx="18">
                  <c:v>16.592640623702309</c:v>
                </c:pt>
                <c:pt idx="19">
                  <c:v>14.885529480276197</c:v>
                </c:pt>
                <c:pt idx="20">
                  <c:v>12.321448549669711</c:v>
                </c:pt>
                <c:pt idx="21">
                  <c:v>6.5578297641054846</c:v>
                </c:pt>
                <c:pt idx="22">
                  <c:v>4.1230571720112863</c:v>
                </c:pt>
                <c:pt idx="23">
                  <c:v>-1.5695820441744388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'26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'!$D$9:$D$32</c:f>
              <c:numCache>
                <c:formatCode>0.00</c:formatCode>
                <c:ptCount val="24"/>
                <c:pt idx="0">
                  <c:v>85.068365150403864</c:v>
                </c:pt>
                <c:pt idx="1">
                  <c:v>74.150516962205515</c:v>
                </c:pt>
                <c:pt idx="2">
                  <c:v>79.812263909412223</c:v>
                </c:pt>
                <c:pt idx="3">
                  <c:v>78.52743178920359</c:v>
                </c:pt>
                <c:pt idx="4">
                  <c:v>61.69088448908596</c:v>
                </c:pt>
                <c:pt idx="5">
                  <c:v>55.61146723860773</c:v>
                </c:pt>
                <c:pt idx="6">
                  <c:v>64.225251471880497</c:v>
                </c:pt>
                <c:pt idx="7">
                  <c:v>68.639928923603151</c:v>
                </c:pt>
                <c:pt idx="8">
                  <c:v>79.100576664403491</c:v>
                </c:pt>
                <c:pt idx="9">
                  <c:v>158.58119089948215</c:v>
                </c:pt>
                <c:pt idx="10">
                  <c:v>140.56190688671705</c:v>
                </c:pt>
                <c:pt idx="11">
                  <c:v>130.63719844281138</c:v>
                </c:pt>
                <c:pt idx="12">
                  <c:v>120.55381172188345</c:v>
                </c:pt>
                <c:pt idx="13">
                  <c:v>147.20427946639404</c:v>
                </c:pt>
                <c:pt idx="14">
                  <c:v>158.5147802363698</c:v>
                </c:pt>
                <c:pt idx="15">
                  <c:v>151.96962922781518</c:v>
                </c:pt>
                <c:pt idx="16">
                  <c:v>112.40930300024189</c:v>
                </c:pt>
                <c:pt idx="17">
                  <c:v>94.062352304547716</c:v>
                </c:pt>
                <c:pt idx="18">
                  <c:v>109.67246794509552</c:v>
                </c:pt>
                <c:pt idx="19">
                  <c:v>104.89975764209855</c:v>
                </c:pt>
                <c:pt idx="20">
                  <c:v>96.512039077852748</c:v>
                </c:pt>
                <c:pt idx="21">
                  <c:v>95.269673122899945</c:v>
                </c:pt>
                <c:pt idx="22">
                  <c:v>87.767206534732793</c:v>
                </c:pt>
                <c:pt idx="23">
                  <c:v>89.384270244072496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'26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'!$E$9:$E$32</c:f>
              <c:numCache>
                <c:formatCode>0.00</c:formatCode>
                <c:ptCount val="24"/>
                <c:pt idx="0">
                  <c:v>-24.411789849104554</c:v>
                </c:pt>
                <c:pt idx="1">
                  <c:v>-24.923342466873876</c:v>
                </c:pt>
                <c:pt idx="2">
                  <c:v>-24.468037491721379</c:v>
                </c:pt>
                <c:pt idx="3">
                  <c:v>-24.421512039816161</c:v>
                </c:pt>
                <c:pt idx="4">
                  <c:v>-25.017432204451431</c:v>
                </c:pt>
                <c:pt idx="5">
                  <c:v>-25.119734200668493</c:v>
                </c:pt>
                <c:pt idx="6">
                  <c:v>-24.692243013614199</c:v>
                </c:pt>
                <c:pt idx="7">
                  <c:v>-24.341311031117087</c:v>
                </c:pt>
                <c:pt idx="8">
                  <c:v>-24.350798073506226</c:v>
                </c:pt>
                <c:pt idx="9">
                  <c:v>-20.910866662370999</c:v>
                </c:pt>
                <c:pt idx="10">
                  <c:v>-19.970471415669643</c:v>
                </c:pt>
                <c:pt idx="11">
                  <c:v>-19.918395201131609</c:v>
                </c:pt>
                <c:pt idx="12">
                  <c:v>-20.469941825697951</c:v>
                </c:pt>
                <c:pt idx="13">
                  <c:v>-19.843640573098078</c:v>
                </c:pt>
                <c:pt idx="14">
                  <c:v>-20.058759492469925</c:v>
                </c:pt>
                <c:pt idx="15">
                  <c:v>-19.723375302761703</c:v>
                </c:pt>
                <c:pt idx="16">
                  <c:v>-24.005083005180559</c:v>
                </c:pt>
                <c:pt idx="17">
                  <c:v>-25.493800321717227</c:v>
                </c:pt>
                <c:pt idx="18">
                  <c:v>-24.455108568797822</c:v>
                </c:pt>
                <c:pt idx="19">
                  <c:v>-24.445287122374758</c:v>
                </c:pt>
                <c:pt idx="20">
                  <c:v>-25.373487627522469</c:v>
                </c:pt>
                <c:pt idx="21">
                  <c:v>-25.277502887005461</c:v>
                </c:pt>
                <c:pt idx="22">
                  <c:v>-25.530263706744119</c:v>
                </c:pt>
                <c:pt idx="23">
                  <c:v>-25.62468819989806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'26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'!$Q$9:$Q$32</c:f>
              <c:numCache>
                <c:formatCode>0.00</c:formatCode>
                <c:ptCount val="24"/>
                <c:pt idx="0">
                  <c:v>31.76</c:v>
                </c:pt>
                <c:pt idx="1">
                  <c:v>31.79</c:v>
                </c:pt>
                <c:pt idx="2">
                  <c:v>31.48</c:v>
                </c:pt>
                <c:pt idx="3">
                  <c:v>31.38</c:v>
                </c:pt>
                <c:pt idx="4">
                  <c:v>31.61</c:v>
                </c:pt>
                <c:pt idx="5">
                  <c:v>31.56</c:v>
                </c:pt>
                <c:pt idx="6">
                  <c:v>31.38</c:v>
                </c:pt>
                <c:pt idx="7">
                  <c:v>31.29</c:v>
                </c:pt>
                <c:pt idx="8">
                  <c:v>31.79</c:v>
                </c:pt>
                <c:pt idx="9">
                  <c:v>31.89</c:v>
                </c:pt>
                <c:pt idx="10">
                  <c:v>31.53</c:v>
                </c:pt>
                <c:pt idx="11">
                  <c:v>31.53</c:v>
                </c:pt>
                <c:pt idx="12">
                  <c:v>31.39</c:v>
                </c:pt>
                <c:pt idx="13">
                  <c:v>31.53</c:v>
                </c:pt>
                <c:pt idx="14">
                  <c:v>31.73</c:v>
                </c:pt>
                <c:pt idx="15">
                  <c:v>31.62</c:v>
                </c:pt>
                <c:pt idx="16">
                  <c:v>31.5</c:v>
                </c:pt>
                <c:pt idx="17">
                  <c:v>31.52</c:v>
                </c:pt>
                <c:pt idx="18">
                  <c:v>31.38</c:v>
                </c:pt>
                <c:pt idx="19">
                  <c:v>31.17</c:v>
                </c:pt>
                <c:pt idx="20">
                  <c:v>31.76</c:v>
                </c:pt>
                <c:pt idx="21">
                  <c:v>31.47</c:v>
                </c:pt>
                <c:pt idx="22">
                  <c:v>31.44</c:v>
                </c:pt>
                <c:pt idx="23">
                  <c:v>31.43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'26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'!$AE$9:$AE$32</c:f>
              <c:numCache>
                <c:formatCode>0.00</c:formatCode>
                <c:ptCount val="24"/>
                <c:pt idx="0">
                  <c:v>70.709999999999994</c:v>
                </c:pt>
                <c:pt idx="1">
                  <c:v>71.069999999999993</c:v>
                </c:pt>
                <c:pt idx="2">
                  <c:v>70.23</c:v>
                </c:pt>
                <c:pt idx="3">
                  <c:v>70.17</c:v>
                </c:pt>
                <c:pt idx="4">
                  <c:v>70.59</c:v>
                </c:pt>
                <c:pt idx="5">
                  <c:v>70.11</c:v>
                </c:pt>
                <c:pt idx="6">
                  <c:v>69.959999999999994</c:v>
                </c:pt>
                <c:pt idx="7">
                  <c:v>69.760000000000005</c:v>
                </c:pt>
                <c:pt idx="8">
                  <c:v>70.27</c:v>
                </c:pt>
                <c:pt idx="9">
                  <c:v>75.88</c:v>
                </c:pt>
                <c:pt idx="10">
                  <c:v>77.400000000000006</c:v>
                </c:pt>
                <c:pt idx="11">
                  <c:v>101.38</c:v>
                </c:pt>
                <c:pt idx="12">
                  <c:v>95.5</c:v>
                </c:pt>
                <c:pt idx="13">
                  <c:v>94.32</c:v>
                </c:pt>
                <c:pt idx="14">
                  <c:v>101.22</c:v>
                </c:pt>
                <c:pt idx="15">
                  <c:v>99.36999999999999</c:v>
                </c:pt>
                <c:pt idx="16">
                  <c:v>91.63</c:v>
                </c:pt>
                <c:pt idx="17">
                  <c:v>78.48</c:v>
                </c:pt>
                <c:pt idx="18">
                  <c:v>56.55</c:v>
                </c:pt>
                <c:pt idx="19">
                  <c:v>56.07</c:v>
                </c:pt>
                <c:pt idx="20">
                  <c:v>56.25</c:v>
                </c:pt>
                <c:pt idx="21">
                  <c:v>55.82</c:v>
                </c:pt>
                <c:pt idx="22">
                  <c:v>56.26</c:v>
                </c:pt>
                <c:pt idx="23">
                  <c:v>56.79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'26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'!$AK$9:$AK$32</c:f>
              <c:numCache>
                <c:formatCode>0.00</c:formatCode>
                <c:ptCount val="24"/>
                <c:pt idx="0">
                  <c:v>70.753424698700684</c:v>
                </c:pt>
                <c:pt idx="1">
                  <c:v>64.60282550466836</c:v>
                </c:pt>
                <c:pt idx="2">
                  <c:v>63.93577358230916</c:v>
                </c:pt>
                <c:pt idx="3">
                  <c:v>63.634080250612548</c:v>
                </c:pt>
                <c:pt idx="4">
                  <c:v>67.246547715365452</c:v>
                </c:pt>
                <c:pt idx="5">
                  <c:v>68.388266962060754</c:v>
                </c:pt>
                <c:pt idx="6">
                  <c:v>67.946991541733652</c:v>
                </c:pt>
                <c:pt idx="7">
                  <c:v>71.891382107513948</c:v>
                </c:pt>
                <c:pt idx="8">
                  <c:v>78.460221409102729</c:v>
                </c:pt>
                <c:pt idx="9">
                  <c:v>141.85967576288883</c:v>
                </c:pt>
                <c:pt idx="10">
                  <c:v>164.06856452895261</c:v>
                </c:pt>
                <c:pt idx="11">
                  <c:v>168.31119675832022</c:v>
                </c:pt>
                <c:pt idx="12">
                  <c:v>158.0561301038145</c:v>
                </c:pt>
                <c:pt idx="13">
                  <c:v>171.39936110670408</c:v>
                </c:pt>
                <c:pt idx="14">
                  <c:v>168.59397925610011</c:v>
                </c:pt>
                <c:pt idx="15">
                  <c:v>180.33374607494653</c:v>
                </c:pt>
                <c:pt idx="16">
                  <c:v>77.32578000493865</c:v>
                </c:pt>
                <c:pt idx="17">
                  <c:v>58.901448017169493</c:v>
                </c:pt>
                <c:pt idx="18">
                  <c:v>73.142640623702306</c:v>
                </c:pt>
                <c:pt idx="19">
                  <c:v>70.955529480276198</c:v>
                </c:pt>
                <c:pt idx="20">
                  <c:v>68.571448549669711</c:v>
                </c:pt>
                <c:pt idx="21">
                  <c:v>62.377829764105485</c:v>
                </c:pt>
                <c:pt idx="22">
                  <c:v>60.383057172011284</c:v>
                </c:pt>
                <c:pt idx="23">
                  <c:v>55.22041795582556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'26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'!$AM$9:$AM$32</c:f>
              <c:numCache>
                <c:formatCode>0.00</c:formatCode>
                <c:ptCount val="24"/>
                <c:pt idx="0">
                  <c:v>170.32836515040387</c:v>
                </c:pt>
                <c:pt idx="1">
                  <c:v>159.76051696220551</c:v>
                </c:pt>
                <c:pt idx="2">
                  <c:v>165.47226390941222</c:v>
                </c:pt>
                <c:pt idx="3">
                  <c:v>163.91743178920359</c:v>
                </c:pt>
                <c:pt idx="4">
                  <c:v>147.60088448908596</c:v>
                </c:pt>
                <c:pt idx="5">
                  <c:v>141.17146723860773</c:v>
                </c:pt>
                <c:pt idx="6">
                  <c:v>150.2052514718805</c:v>
                </c:pt>
                <c:pt idx="7">
                  <c:v>155.31992892360316</c:v>
                </c:pt>
                <c:pt idx="8">
                  <c:v>165.7805766644035</c:v>
                </c:pt>
                <c:pt idx="9">
                  <c:v>219.48119089948216</c:v>
                </c:pt>
                <c:pt idx="10">
                  <c:v>217.42190688671704</c:v>
                </c:pt>
                <c:pt idx="11">
                  <c:v>214.98719844281138</c:v>
                </c:pt>
                <c:pt idx="12">
                  <c:v>201.23381172188346</c:v>
                </c:pt>
                <c:pt idx="13">
                  <c:v>214.49427946639403</c:v>
                </c:pt>
                <c:pt idx="14">
                  <c:v>216.77478023636979</c:v>
                </c:pt>
                <c:pt idx="15">
                  <c:v>212.85962922781516</c:v>
                </c:pt>
                <c:pt idx="16">
                  <c:v>168.84930300024189</c:v>
                </c:pt>
                <c:pt idx="17">
                  <c:v>136.28235230454771</c:v>
                </c:pt>
                <c:pt idx="18">
                  <c:v>153.24246794509551</c:v>
                </c:pt>
                <c:pt idx="19">
                  <c:v>148.47975764209855</c:v>
                </c:pt>
                <c:pt idx="20">
                  <c:v>139.12203907785275</c:v>
                </c:pt>
                <c:pt idx="21">
                  <c:v>138.57967312289995</c:v>
                </c:pt>
                <c:pt idx="22">
                  <c:v>130.7572065347328</c:v>
                </c:pt>
                <c:pt idx="23">
                  <c:v>132.29427024407249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'26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'!$F$9:$F$32</c:f>
              <c:numCache>
                <c:formatCode>General</c:formatCode>
                <c:ptCount val="24"/>
                <c:pt idx="0">
                  <c:v>172.67</c:v>
                </c:pt>
                <c:pt idx="1">
                  <c:v>167.96</c:v>
                </c:pt>
                <c:pt idx="2">
                  <c:v>167.45</c:v>
                </c:pt>
                <c:pt idx="3">
                  <c:v>162.41</c:v>
                </c:pt>
                <c:pt idx="4">
                  <c:v>162.99</c:v>
                </c:pt>
                <c:pt idx="5">
                  <c:v>153.26</c:v>
                </c:pt>
                <c:pt idx="6">
                  <c:v>139.76</c:v>
                </c:pt>
                <c:pt idx="7">
                  <c:v>128.85</c:v>
                </c:pt>
                <c:pt idx="8">
                  <c:v>101.88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89.02</c:v>
                </c:pt>
                <c:pt idx="17">
                  <c:v>214.57</c:v>
                </c:pt>
                <c:pt idx="18">
                  <c:v>261.19</c:v>
                </c:pt>
                <c:pt idx="19">
                  <c:v>265.57</c:v>
                </c:pt>
                <c:pt idx="20">
                  <c:v>259.35000000000002</c:v>
                </c:pt>
                <c:pt idx="21">
                  <c:v>247.01</c:v>
                </c:pt>
                <c:pt idx="22">
                  <c:v>233.39</c:v>
                </c:pt>
                <c:pt idx="23">
                  <c:v>219.03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'26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'!$G$9:$G$32</c:f>
              <c:numCache>
                <c:formatCode>0.00</c:formatCode>
                <c:ptCount val="24"/>
                <c:pt idx="0">
                  <c:v>115.58809880819943</c:v>
                </c:pt>
                <c:pt idx="1">
                  <c:v>112.35585150152366</c:v>
                </c:pt>
                <c:pt idx="2">
                  <c:v>112.69187633372945</c:v>
                </c:pt>
                <c:pt idx="3">
                  <c:v>108.19084850415507</c:v>
                </c:pt>
                <c:pt idx="4">
                  <c:v>108.51798992899454</c:v>
                </c:pt>
                <c:pt idx="5">
                  <c:v>103.52584239438778</c:v>
                </c:pt>
                <c:pt idx="6">
                  <c:v>98.505821489862086</c:v>
                </c:pt>
                <c:pt idx="7">
                  <c:v>101.40915155580043</c:v>
                </c:pt>
                <c:pt idx="8">
                  <c:v>121.85253064269033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51.016152338278808</c:v>
                </c:pt>
                <c:pt idx="17">
                  <c:v>139.65085767407302</c:v>
                </c:pt>
                <c:pt idx="18">
                  <c:v>168.50221905252261</c:v>
                </c:pt>
                <c:pt idx="19">
                  <c:v>166.52351635898182</c:v>
                </c:pt>
                <c:pt idx="20">
                  <c:v>159.60867051769949</c:v>
                </c:pt>
                <c:pt idx="21">
                  <c:v>150.12461912307253</c:v>
                </c:pt>
                <c:pt idx="22">
                  <c:v>143.55293262178887</c:v>
                </c:pt>
                <c:pt idx="23">
                  <c:v>135.51961474456061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'26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'!$H$9:$H$32</c:f>
              <c:numCache>
                <c:formatCode>0.00</c:formatCode>
                <c:ptCount val="24"/>
                <c:pt idx="0">
                  <c:v>50.36015945414195</c:v>
                </c:pt>
                <c:pt idx="1">
                  <c:v>49.061382423683014</c:v>
                </c:pt>
                <c:pt idx="2">
                  <c:v>48.234737107196672</c:v>
                </c:pt>
                <c:pt idx="3">
                  <c:v>47.887279987227288</c:v>
                </c:pt>
                <c:pt idx="4">
                  <c:v>48.118099147580189</c:v>
                </c:pt>
                <c:pt idx="5">
                  <c:v>43.710457453058602</c:v>
                </c:pt>
                <c:pt idx="6">
                  <c:v>35.691023599466803</c:v>
                </c:pt>
                <c:pt idx="7">
                  <c:v>21.968510320868496</c:v>
                </c:pt>
                <c:pt idx="8">
                  <c:v>-25.15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34.271056413022848</c:v>
                </c:pt>
                <c:pt idx="17">
                  <c:v>66.605230783566398</c:v>
                </c:pt>
                <c:pt idx="18">
                  <c:v>82.602331608334225</c:v>
                </c:pt>
                <c:pt idx="19">
                  <c:v>88.794595987042115</c:v>
                </c:pt>
                <c:pt idx="20">
                  <c:v>89.725799418244108</c:v>
                </c:pt>
                <c:pt idx="21">
                  <c:v>87.338765671946348</c:v>
                </c:pt>
                <c:pt idx="22">
                  <c:v>80.80800586745849</c:v>
                </c:pt>
                <c:pt idx="23">
                  <c:v>75.026996246367943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'26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'!$I$9:$I$32</c:f>
              <c:numCache>
                <c:formatCode>0.00</c:formatCode>
                <c:ptCount val="24"/>
                <c:pt idx="0">
                  <c:v>6.7217417376586175</c:v>
                </c:pt>
                <c:pt idx="1">
                  <c:v>6.5427660747933194</c:v>
                </c:pt>
                <c:pt idx="2">
                  <c:v>6.5233865590738551</c:v>
                </c:pt>
                <c:pt idx="3">
                  <c:v>6.3318715086176374</c:v>
                </c:pt>
                <c:pt idx="4">
                  <c:v>6.353910923425274</c:v>
                </c:pt>
                <c:pt idx="5">
                  <c:v>6.0237001525536007</c:v>
                </c:pt>
                <c:pt idx="6">
                  <c:v>5.5631549106711295</c:v>
                </c:pt>
                <c:pt idx="7">
                  <c:v>5.4723381233310695</c:v>
                </c:pt>
                <c:pt idx="8">
                  <c:v>5.1774693573096746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3.7327912486983323</c:v>
                </c:pt>
                <c:pt idx="17">
                  <c:v>8.3139115423605841</c:v>
                </c:pt>
                <c:pt idx="18">
                  <c:v>10.085449339143166</c:v>
                </c:pt>
                <c:pt idx="19">
                  <c:v>10.25188765397604</c:v>
                </c:pt>
                <c:pt idx="20">
                  <c:v>10.015530064056405</c:v>
                </c:pt>
                <c:pt idx="21">
                  <c:v>9.5466152049810926</c:v>
                </c:pt>
                <c:pt idx="22">
                  <c:v>9.0290615107526246</c:v>
                </c:pt>
                <c:pt idx="23">
                  <c:v>8.4833890090714288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'26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1.3</c:v>
                </c:pt>
                <c:pt idx="7">
                  <c:v>1.7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'26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AOU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'26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'26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'26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'26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'26 AOU 23 '!$AJ$9:$AJ$32</c:f>
              <c:numCache>
                <c:formatCode>0.00</c:formatCode>
                <c:ptCount val="24"/>
                <c:pt idx="0">
                  <c:v>115.58809880819943</c:v>
                </c:pt>
                <c:pt idx="1">
                  <c:v>112.35585150152366</c:v>
                </c:pt>
                <c:pt idx="2">
                  <c:v>112.69187633372945</c:v>
                </c:pt>
                <c:pt idx="3">
                  <c:v>108.19084850415507</c:v>
                </c:pt>
                <c:pt idx="4">
                  <c:v>108.51798992899454</c:v>
                </c:pt>
                <c:pt idx="5">
                  <c:v>104.22584239438778</c:v>
                </c:pt>
                <c:pt idx="6">
                  <c:v>99.805821489862083</c:v>
                </c:pt>
                <c:pt idx="7">
                  <c:v>103.10915155580044</c:v>
                </c:pt>
                <c:pt idx="8">
                  <c:v>126.85253064269033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52.816152338278805</c:v>
                </c:pt>
                <c:pt idx="17">
                  <c:v>139.65085767407302</c:v>
                </c:pt>
                <c:pt idx="18">
                  <c:v>168.50221905252261</c:v>
                </c:pt>
                <c:pt idx="19">
                  <c:v>166.52351635898182</c:v>
                </c:pt>
                <c:pt idx="20">
                  <c:v>159.60867051769949</c:v>
                </c:pt>
                <c:pt idx="21">
                  <c:v>150.12461912307253</c:v>
                </c:pt>
                <c:pt idx="22">
                  <c:v>143.55293262178887</c:v>
                </c:pt>
                <c:pt idx="23">
                  <c:v>135.51961474456061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'26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'26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'26 AOU 23 '!$AL$9:$AL$32</c:f>
              <c:numCache>
                <c:formatCode>0.00</c:formatCode>
                <c:ptCount val="24"/>
                <c:pt idx="0">
                  <c:v>50.36015945414195</c:v>
                </c:pt>
                <c:pt idx="1">
                  <c:v>49.061382423683014</c:v>
                </c:pt>
                <c:pt idx="2">
                  <c:v>48.234737107196672</c:v>
                </c:pt>
                <c:pt idx="3">
                  <c:v>47.887279987227288</c:v>
                </c:pt>
                <c:pt idx="4">
                  <c:v>48.118099147580189</c:v>
                </c:pt>
                <c:pt idx="5">
                  <c:v>44.050457453058605</c:v>
                </c:pt>
                <c:pt idx="6">
                  <c:v>36.8110235994668</c:v>
                </c:pt>
                <c:pt idx="7">
                  <c:v>31.208510320868498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37.461056413022845</c:v>
                </c:pt>
                <c:pt idx="17">
                  <c:v>66.605230783566398</c:v>
                </c:pt>
                <c:pt idx="18">
                  <c:v>82.602331608334225</c:v>
                </c:pt>
                <c:pt idx="19">
                  <c:v>88.794595987042115</c:v>
                </c:pt>
                <c:pt idx="20">
                  <c:v>89.725799418244108</c:v>
                </c:pt>
                <c:pt idx="21">
                  <c:v>87.338765671946348</c:v>
                </c:pt>
                <c:pt idx="22">
                  <c:v>80.80800586745849</c:v>
                </c:pt>
                <c:pt idx="23">
                  <c:v>75.026996246367943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5694">
          <cell r="AV5694">
            <v>0.16645241935483901</v>
          </cell>
          <cell r="AW5694">
            <v>0.40281303763440901</v>
          </cell>
        </row>
        <row r="5695">
          <cell r="AV5695">
            <v>0.16645241935483901</v>
          </cell>
          <cell r="AW5695">
            <v>0.40281303763440901</v>
          </cell>
        </row>
        <row r="5696">
          <cell r="AV5696">
            <v>0.16645241935483901</v>
          </cell>
          <cell r="AW5696">
            <v>0.40281303763440901</v>
          </cell>
        </row>
        <row r="5697">
          <cell r="AV5697">
            <v>0.16645241935483901</v>
          </cell>
          <cell r="AW5697">
            <v>0.40281303763440901</v>
          </cell>
        </row>
        <row r="5698">
          <cell r="AV5698">
            <v>0.16645241935483901</v>
          </cell>
          <cell r="AW5698">
            <v>0.40281303763440901</v>
          </cell>
        </row>
        <row r="5699">
          <cell r="AV5699">
            <v>0.16645241935483901</v>
          </cell>
          <cell r="AW5699">
            <v>0.40281303763440901</v>
          </cell>
        </row>
        <row r="5700">
          <cell r="AV5700">
            <v>0.16645241935483901</v>
          </cell>
          <cell r="AW5700">
            <v>0.40281303763440901</v>
          </cell>
        </row>
        <row r="5701">
          <cell r="AV5701">
            <v>0.16645241935483901</v>
          </cell>
          <cell r="AW5701">
            <v>0.40281303763440901</v>
          </cell>
        </row>
        <row r="5702">
          <cell r="AV5702">
            <v>0.16645241935483901</v>
          </cell>
          <cell r="AW5702">
            <v>0.40281303763440901</v>
          </cell>
        </row>
        <row r="5703">
          <cell r="AV5703">
            <v>0</v>
          </cell>
          <cell r="AW5703">
            <v>0.56926545698924802</v>
          </cell>
        </row>
        <row r="5704">
          <cell r="AV5704">
            <v>0</v>
          </cell>
          <cell r="AW5704">
            <v>0.56926545698924802</v>
          </cell>
        </row>
        <row r="5705">
          <cell r="AV5705">
            <v>0</v>
          </cell>
          <cell r="AW5705">
            <v>0.56926545698924802</v>
          </cell>
        </row>
        <row r="5706">
          <cell r="AV5706">
            <v>0</v>
          </cell>
          <cell r="AW5706">
            <v>0.56926545698924802</v>
          </cell>
        </row>
        <row r="5707">
          <cell r="AV5707">
            <v>0</v>
          </cell>
          <cell r="AW5707">
            <v>0.56926545698924802</v>
          </cell>
        </row>
        <row r="5708">
          <cell r="AV5708">
            <v>0</v>
          </cell>
          <cell r="AW5708">
            <v>0.56926545698924802</v>
          </cell>
        </row>
        <row r="5709">
          <cell r="AV5709">
            <v>0</v>
          </cell>
          <cell r="AW5709">
            <v>0.56926545698924802</v>
          </cell>
        </row>
        <row r="5710">
          <cell r="AV5710">
            <v>0.16645241935483901</v>
          </cell>
          <cell r="AW5710">
            <v>0.40281303763440901</v>
          </cell>
        </row>
        <row r="5711">
          <cell r="AV5711">
            <v>0.16645241935483901</v>
          </cell>
          <cell r="AW5711">
            <v>0.40281303763440901</v>
          </cell>
        </row>
        <row r="5712">
          <cell r="AV5712">
            <v>0.16645241935483901</v>
          </cell>
          <cell r="AW5712">
            <v>0.40281303763440901</v>
          </cell>
        </row>
        <row r="5713">
          <cell r="AV5713">
            <v>0.16645241935483901</v>
          </cell>
          <cell r="AW5713">
            <v>0.40281303763440901</v>
          </cell>
        </row>
        <row r="5714">
          <cell r="AV5714">
            <v>0.16645241935483901</v>
          </cell>
          <cell r="AW5714">
            <v>0.40281303763440901</v>
          </cell>
        </row>
        <row r="5715">
          <cell r="AV5715">
            <v>0.16645241935483901</v>
          </cell>
          <cell r="AW5715">
            <v>0.40281303763440901</v>
          </cell>
        </row>
        <row r="5716">
          <cell r="AV5716">
            <v>0.16645241935483901</v>
          </cell>
          <cell r="AW5716">
            <v>0.40281303763440901</v>
          </cell>
        </row>
        <row r="5717">
          <cell r="AV5717">
            <v>0.16645241935483901</v>
          </cell>
          <cell r="AW5717">
            <v>0.40281303763440901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Q22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45164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60.7</v>
      </c>
      <c r="C9" s="51">
        <f t="shared" ref="C9:C32" si="0">AK9-AE9</f>
        <v>4.3424698700690101E-2</v>
      </c>
      <c r="D9" s="52">
        <f t="shared" ref="D9:D32" si="1">AM9-Y9</f>
        <v>85.068365150403864</v>
      </c>
      <c r="E9" s="59">
        <f t="shared" ref="E9:E32" si="2">(AG9+AI9)-Q9</f>
        <v>-24.411789849104554</v>
      </c>
      <c r="F9" s="76">
        <v>172.67</v>
      </c>
      <c r="G9" s="52">
        <f t="shared" ref="G9:G32" si="3">AJ9-AD9</f>
        <v>115.58809880819943</v>
      </c>
      <c r="H9" s="52">
        <f t="shared" ref="H9:H32" si="4">AL9-X9</f>
        <v>50.36015945414195</v>
      </c>
      <c r="I9" s="53">
        <f t="shared" ref="I9:I32" si="5">(AH9+AF9)-P9</f>
        <v>6.7217417376586175</v>
      </c>
      <c r="J9" s="58">
        <v>0</v>
      </c>
      <c r="K9" s="84">
        <v>31.76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31.76</v>
      </c>
      <c r="R9" s="91">
        <v>0</v>
      </c>
      <c r="S9" s="84">
        <v>0</v>
      </c>
      <c r="T9" s="84">
        <v>0</v>
      </c>
      <c r="U9" s="84">
        <v>85.26</v>
      </c>
      <c r="V9" s="68">
        <v>0</v>
      </c>
      <c r="W9" s="90">
        <v>0</v>
      </c>
      <c r="X9" s="94">
        <f>R9+T9+V9</f>
        <v>0</v>
      </c>
      <c r="Y9" s="95">
        <f>S9+U9+W9</f>
        <v>85.26</v>
      </c>
      <c r="Z9" s="91">
        <v>0</v>
      </c>
      <c r="AA9" s="84">
        <v>0</v>
      </c>
      <c r="AB9" s="84">
        <v>0</v>
      </c>
      <c r="AC9" s="84">
        <v>70.709999999999994</v>
      </c>
      <c r="AD9" s="96">
        <f>Z9+AB9</f>
        <v>0</v>
      </c>
      <c r="AE9" s="52">
        <f>AA9+AC9</f>
        <v>70.709999999999994</v>
      </c>
      <c r="AF9" s="116">
        <f>'[1]Exploitation '!AV5694</f>
        <v>0.16645241935483901</v>
      </c>
      <c r="AG9" s="117">
        <f>'[1]Exploitation '!AW5694</f>
        <v>0.40281303763440901</v>
      </c>
      <c r="AH9" s="54">
        <f t="shared" ref="AH9:AH32" si="6">(F9+P9+X9+AD9)-(AJ9+AL9+AF9)</f>
        <v>6.5552893183037781</v>
      </c>
      <c r="AI9" s="63">
        <f t="shared" ref="AI9:AI32" si="7">(B9+Q9+Y9+AE9)-(AM9+AK9+AG9)</f>
        <v>6.9453971132610377</v>
      </c>
      <c r="AJ9" s="64">
        <v>115.58809880819943</v>
      </c>
      <c r="AK9" s="61">
        <v>70.753424698700684</v>
      </c>
      <c r="AL9" s="66">
        <v>50.36015945414195</v>
      </c>
      <c r="AM9" s="61">
        <v>170.32836515040387</v>
      </c>
      <c r="AS9" s="121"/>
      <c r="BA9" s="42"/>
      <c r="BB9" s="42"/>
    </row>
    <row r="10" spans="1:54" ht="15.75" x14ac:dyDescent="0.25">
      <c r="A10" s="25">
        <v>2</v>
      </c>
      <c r="B10" s="69">
        <v>42.76</v>
      </c>
      <c r="C10" s="51">
        <f t="shared" si="0"/>
        <v>-6.4671744953316335</v>
      </c>
      <c r="D10" s="52">
        <f t="shared" si="1"/>
        <v>74.150516962205515</v>
      </c>
      <c r="E10" s="59">
        <f t="shared" si="2"/>
        <v>-24.923342466873876</v>
      </c>
      <c r="F10" s="68">
        <v>167.96</v>
      </c>
      <c r="G10" s="52">
        <f t="shared" si="3"/>
        <v>112.35585150152366</v>
      </c>
      <c r="H10" s="52">
        <f t="shared" si="4"/>
        <v>49.061382423683014</v>
      </c>
      <c r="I10" s="53">
        <f t="shared" si="5"/>
        <v>6.5427660747933194</v>
      </c>
      <c r="J10" s="58">
        <v>0</v>
      </c>
      <c r="K10" s="81">
        <v>31.79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31.79</v>
      </c>
      <c r="R10" s="91">
        <v>0</v>
      </c>
      <c r="S10" s="84">
        <v>0</v>
      </c>
      <c r="T10" s="84">
        <v>0</v>
      </c>
      <c r="U10" s="84">
        <v>85.61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85.61</v>
      </c>
      <c r="Z10" s="91">
        <v>0</v>
      </c>
      <c r="AA10" s="84">
        <v>0</v>
      </c>
      <c r="AB10" s="84">
        <v>0</v>
      </c>
      <c r="AC10" s="84">
        <v>71.069999999999993</v>
      </c>
      <c r="AD10" s="96">
        <f t="shared" ref="AD10:AD32" si="12">Z10+AB10</f>
        <v>0</v>
      </c>
      <c r="AE10" s="52">
        <f t="shared" ref="AE10:AE32" si="13">AA10+AC10</f>
        <v>71.069999999999993</v>
      </c>
      <c r="AF10" s="118">
        <f>'[1]Exploitation '!AV5695</f>
        <v>0.16645241935483901</v>
      </c>
      <c r="AG10" s="117">
        <f>'[1]Exploitation '!AW5695</f>
        <v>0.40281303763440901</v>
      </c>
      <c r="AH10" s="54">
        <f t="shared" si="6"/>
        <v>6.3763136554384801</v>
      </c>
      <c r="AI10" s="63">
        <f t="shared" si="7"/>
        <v>6.4638444954917134</v>
      </c>
      <c r="AJ10" s="64">
        <v>112.35585150152366</v>
      </c>
      <c r="AK10" s="61">
        <v>64.60282550466836</v>
      </c>
      <c r="AL10" s="66">
        <v>49.061382423683014</v>
      </c>
      <c r="AM10" s="61">
        <v>159.76051696220551</v>
      </c>
      <c r="AS10" s="121"/>
      <c r="BA10" s="42"/>
      <c r="BB10" s="42"/>
    </row>
    <row r="11" spans="1:54" ht="15" customHeight="1" x14ac:dyDescent="0.25">
      <c r="A11" s="25">
        <v>3</v>
      </c>
      <c r="B11" s="69">
        <v>49.05</v>
      </c>
      <c r="C11" s="51">
        <f t="shared" si="0"/>
        <v>-6.2942264176908438</v>
      </c>
      <c r="D11" s="52">
        <f t="shared" si="1"/>
        <v>79.812263909412223</v>
      </c>
      <c r="E11" s="59">
        <f t="shared" si="2"/>
        <v>-24.468037491721379</v>
      </c>
      <c r="F11" s="68">
        <v>167.45</v>
      </c>
      <c r="G11" s="52">
        <f t="shared" si="3"/>
        <v>112.69187633372945</v>
      </c>
      <c r="H11" s="52">
        <f t="shared" si="4"/>
        <v>48.234737107196672</v>
      </c>
      <c r="I11" s="53">
        <f t="shared" si="5"/>
        <v>6.5233865590738551</v>
      </c>
      <c r="J11" s="58">
        <v>0</v>
      </c>
      <c r="K11" s="81">
        <v>31.48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31.48</v>
      </c>
      <c r="R11" s="91">
        <v>0</v>
      </c>
      <c r="S11" s="84">
        <v>0</v>
      </c>
      <c r="T11" s="84">
        <v>0</v>
      </c>
      <c r="U11" s="84">
        <v>85.66</v>
      </c>
      <c r="V11" s="84">
        <v>0</v>
      </c>
      <c r="W11" s="84">
        <v>0</v>
      </c>
      <c r="X11" s="94">
        <f t="shared" si="10"/>
        <v>0</v>
      </c>
      <c r="Y11" s="95">
        <f t="shared" si="11"/>
        <v>85.66</v>
      </c>
      <c r="Z11" s="91">
        <v>0</v>
      </c>
      <c r="AA11" s="84">
        <v>0</v>
      </c>
      <c r="AB11" s="84">
        <v>0</v>
      </c>
      <c r="AC11" s="84">
        <v>70.23</v>
      </c>
      <c r="AD11" s="96">
        <f t="shared" si="12"/>
        <v>0</v>
      </c>
      <c r="AE11" s="52">
        <f t="shared" si="13"/>
        <v>70.23</v>
      </c>
      <c r="AF11" s="118">
        <f>'[1]Exploitation '!AV5696</f>
        <v>0.16645241935483901</v>
      </c>
      <c r="AG11" s="117">
        <f>'[1]Exploitation '!AW5696</f>
        <v>0.40281303763440901</v>
      </c>
      <c r="AH11" s="54">
        <f t="shared" si="6"/>
        <v>6.3569341397190158</v>
      </c>
      <c r="AI11" s="63">
        <f t="shared" si="7"/>
        <v>6.609149470644212</v>
      </c>
      <c r="AJ11" s="64">
        <v>112.69187633372945</v>
      </c>
      <c r="AK11" s="61">
        <v>63.93577358230916</v>
      </c>
      <c r="AL11" s="66">
        <v>48.234737107196672</v>
      </c>
      <c r="AM11" s="61">
        <v>165.47226390941222</v>
      </c>
      <c r="AS11" s="121"/>
      <c r="BA11" s="42"/>
      <c r="BB11" s="42"/>
    </row>
    <row r="12" spans="1:54" ht="15" customHeight="1" x14ac:dyDescent="0.25">
      <c r="A12" s="25">
        <v>4</v>
      </c>
      <c r="B12" s="69">
        <v>47.569999999999993</v>
      </c>
      <c r="C12" s="51">
        <f t="shared" si="0"/>
        <v>-6.5359197493874532</v>
      </c>
      <c r="D12" s="52">
        <f t="shared" si="1"/>
        <v>78.52743178920359</v>
      </c>
      <c r="E12" s="59">
        <f t="shared" si="2"/>
        <v>-24.421512039816161</v>
      </c>
      <c r="F12" s="68">
        <v>162.41</v>
      </c>
      <c r="G12" s="52">
        <f t="shared" si="3"/>
        <v>108.19084850415507</v>
      </c>
      <c r="H12" s="52">
        <f t="shared" si="4"/>
        <v>47.887279987227288</v>
      </c>
      <c r="I12" s="53">
        <f t="shared" si="5"/>
        <v>6.3318715086176374</v>
      </c>
      <c r="J12" s="58">
        <v>0</v>
      </c>
      <c r="K12" s="81">
        <v>31.38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31.38</v>
      </c>
      <c r="R12" s="91">
        <v>0</v>
      </c>
      <c r="S12" s="84">
        <v>0</v>
      </c>
      <c r="T12" s="84">
        <v>0</v>
      </c>
      <c r="U12" s="84">
        <v>85.39</v>
      </c>
      <c r="V12" s="84">
        <v>0</v>
      </c>
      <c r="W12" s="84">
        <v>0</v>
      </c>
      <c r="X12" s="94">
        <f t="shared" si="10"/>
        <v>0</v>
      </c>
      <c r="Y12" s="95">
        <f t="shared" si="11"/>
        <v>85.39</v>
      </c>
      <c r="Z12" s="91">
        <v>0</v>
      </c>
      <c r="AA12" s="84">
        <v>0</v>
      </c>
      <c r="AB12" s="84">
        <v>0</v>
      </c>
      <c r="AC12" s="84">
        <v>70.17</v>
      </c>
      <c r="AD12" s="96">
        <f t="shared" si="12"/>
        <v>0</v>
      </c>
      <c r="AE12" s="52">
        <f t="shared" si="13"/>
        <v>70.17</v>
      </c>
      <c r="AF12" s="118">
        <f>'[1]Exploitation '!AV5697</f>
        <v>0.16645241935483901</v>
      </c>
      <c r="AG12" s="117">
        <f>'[1]Exploitation '!AW5697</f>
        <v>0.40281303763440901</v>
      </c>
      <c r="AH12" s="54">
        <f t="shared" si="6"/>
        <v>6.165419089262798</v>
      </c>
      <c r="AI12" s="63">
        <f t="shared" si="7"/>
        <v>6.5556749225494286</v>
      </c>
      <c r="AJ12" s="64">
        <v>108.19084850415507</v>
      </c>
      <c r="AK12" s="61">
        <v>63.634080250612548</v>
      </c>
      <c r="AL12" s="66">
        <v>47.887279987227288</v>
      </c>
      <c r="AM12" s="61">
        <v>163.91743178920359</v>
      </c>
      <c r="AS12" s="121"/>
      <c r="BA12" s="42"/>
      <c r="BB12" s="42"/>
    </row>
    <row r="13" spans="1:54" ht="15.75" x14ac:dyDescent="0.25">
      <c r="A13" s="25">
        <v>5</v>
      </c>
      <c r="B13" s="69">
        <v>33.33</v>
      </c>
      <c r="C13" s="51">
        <f t="shared" si="0"/>
        <v>-3.3434522846345516</v>
      </c>
      <c r="D13" s="52">
        <f t="shared" si="1"/>
        <v>61.69088448908596</v>
      </c>
      <c r="E13" s="59">
        <f t="shared" si="2"/>
        <v>-25.017432204451431</v>
      </c>
      <c r="F13" s="68">
        <v>162.99</v>
      </c>
      <c r="G13" s="52">
        <f t="shared" si="3"/>
        <v>108.51798992899454</v>
      </c>
      <c r="H13" s="52">
        <f t="shared" si="4"/>
        <v>48.118099147580189</v>
      </c>
      <c r="I13" s="53">
        <f t="shared" si="5"/>
        <v>6.353910923425274</v>
      </c>
      <c r="J13" s="58">
        <v>0</v>
      </c>
      <c r="K13" s="81">
        <v>31.61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31.61</v>
      </c>
      <c r="R13" s="91">
        <v>0</v>
      </c>
      <c r="S13" s="84">
        <v>0</v>
      </c>
      <c r="T13" s="84">
        <v>0</v>
      </c>
      <c r="U13" s="84">
        <v>85.91</v>
      </c>
      <c r="V13" s="84">
        <v>0</v>
      </c>
      <c r="W13" s="84">
        <v>0</v>
      </c>
      <c r="X13" s="94">
        <f t="shared" si="10"/>
        <v>0</v>
      </c>
      <c r="Y13" s="95">
        <f t="shared" si="11"/>
        <v>85.91</v>
      </c>
      <c r="Z13" s="91">
        <v>0</v>
      </c>
      <c r="AA13" s="84">
        <v>0</v>
      </c>
      <c r="AB13" s="84">
        <v>0</v>
      </c>
      <c r="AC13" s="84">
        <v>70.59</v>
      </c>
      <c r="AD13" s="96">
        <f t="shared" si="12"/>
        <v>0</v>
      </c>
      <c r="AE13" s="52">
        <f t="shared" si="13"/>
        <v>70.59</v>
      </c>
      <c r="AF13" s="118">
        <f>'[1]Exploitation '!AV5698</f>
        <v>0.16645241935483901</v>
      </c>
      <c r="AG13" s="117">
        <f>'[1]Exploitation '!AW5698</f>
        <v>0.40281303763440901</v>
      </c>
      <c r="AH13" s="54">
        <f t="shared" si="6"/>
        <v>6.1874585040704346</v>
      </c>
      <c r="AI13" s="63">
        <f t="shared" si="7"/>
        <v>6.1897547579141587</v>
      </c>
      <c r="AJ13" s="64">
        <v>108.51798992899454</v>
      </c>
      <c r="AK13" s="61">
        <v>67.246547715365452</v>
      </c>
      <c r="AL13" s="66">
        <v>48.118099147580189</v>
      </c>
      <c r="AM13" s="61">
        <v>147.60088448908596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28.770000000000003</v>
      </c>
      <c r="C14" s="51">
        <f t="shared" si="0"/>
        <v>-1.721733037939245</v>
      </c>
      <c r="D14" s="52">
        <f t="shared" si="1"/>
        <v>55.61146723860773</v>
      </c>
      <c r="E14" s="59">
        <f t="shared" si="2"/>
        <v>-25.119734200668493</v>
      </c>
      <c r="F14" s="68">
        <v>153.26</v>
      </c>
      <c r="G14" s="52">
        <f t="shared" si="3"/>
        <v>103.52584239438778</v>
      </c>
      <c r="H14" s="52">
        <f t="shared" si="4"/>
        <v>43.710457453058602</v>
      </c>
      <c r="I14" s="53">
        <f t="shared" si="5"/>
        <v>6.0237001525536007</v>
      </c>
      <c r="J14" s="58">
        <v>0</v>
      </c>
      <c r="K14" s="81">
        <v>31.56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31.56</v>
      </c>
      <c r="R14" s="91">
        <v>0.34</v>
      </c>
      <c r="S14" s="84">
        <v>0</v>
      </c>
      <c r="T14" s="84">
        <v>0</v>
      </c>
      <c r="U14" s="84">
        <v>85.56</v>
      </c>
      <c r="V14" s="84">
        <v>0</v>
      </c>
      <c r="W14" s="84">
        <v>0</v>
      </c>
      <c r="X14" s="94">
        <f t="shared" si="10"/>
        <v>0.34</v>
      </c>
      <c r="Y14" s="95">
        <f t="shared" si="11"/>
        <v>85.56</v>
      </c>
      <c r="Z14" s="91">
        <v>0.7</v>
      </c>
      <c r="AA14" s="84">
        <v>0</v>
      </c>
      <c r="AB14" s="84">
        <v>0</v>
      </c>
      <c r="AC14" s="84">
        <v>70.11</v>
      </c>
      <c r="AD14" s="96">
        <f t="shared" si="12"/>
        <v>0.7</v>
      </c>
      <c r="AE14" s="52">
        <f t="shared" si="13"/>
        <v>70.11</v>
      </c>
      <c r="AF14" s="118">
        <f>'[1]Exploitation '!AV5699</f>
        <v>0.16645241935483901</v>
      </c>
      <c r="AG14" s="117">
        <f>'[1]Exploitation '!AW5699</f>
        <v>0.40281303763440901</v>
      </c>
      <c r="AH14" s="54">
        <f t="shared" si="6"/>
        <v>5.8572477331987614</v>
      </c>
      <c r="AI14" s="63">
        <f t="shared" si="7"/>
        <v>6.0374527616970965</v>
      </c>
      <c r="AJ14" s="64">
        <v>104.22584239438778</v>
      </c>
      <c r="AK14" s="61">
        <v>68.388266962060754</v>
      </c>
      <c r="AL14" s="66">
        <v>44.050457453058605</v>
      </c>
      <c r="AM14" s="61">
        <v>141.17146723860773</v>
      </c>
      <c r="AS14" s="121"/>
      <c r="BA14" s="42"/>
      <c r="BB14" s="42"/>
    </row>
    <row r="15" spans="1:54" ht="15.75" x14ac:dyDescent="0.25">
      <c r="A15" s="25">
        <v>7</v>
      </c>
      <c r="B15" s="69">
        <v>37.519999999999996</v>
      </c>
      <c r="C15" s="51">
        <f t="shared" si="0"/>
        <v>-2.0130084582663414</v>
      </c>
      <c r="D15" s="52">
        <f t="shared" si="1"/>
        <v>64.225251471880497</v>
      </c>
      <c r="E15" s="59">
        <f t="shared" si="2"/>
        <v>-24.692243013614199</v>
      </c>
      <c r="F15" s="68">
        <v>139.76</v>
      </c>
      <c r="G15" s="52">
        <f t="shared" si="3"/>
        <v>98.505821489862086</v>
      </c>
      <c r="H15" s="52">
        <f t="shared" si="4"/>
        <v>35.691023599466803</v>
      </c>
      <c r="I15" s="53">
        <f t="shared" si="5"/>
        <v>5.5631549106711295</v>
      </c>
      <c r="J15" s="58">
        <v>0</v>
      </c>
      <c r="K15" s="81">
        <v>31.38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31.38</v>
      </c>
      <c r="R15" s="91">
        <v>1.1200000000000001</v>
      </c>
      <c r="S15" s="84">
        <v>0</v>
      </c>
      <c r="T15" s="84">
        <v>0</v>
      </c>
      <c r="U15" s="84">
        <v>85.98</v>
      </c>
      <c r="V15" s="84">
        <v>0</v>
      </c>
      <c r="W15" s="84">
        <v>0</v>
      </c>
      <c r="X15" s="94">
        <f t="shared" si="10"/>
        <v>1.1200000000000001</v>
      </c>
      <c r="Y15" s="95">
        <f t="shared" si="11"/>
        <v>85.98</v>
      </c>
      <c r="Z15" s="91">
        <v>1.3</v>
      </c>
      <c r="AA15" s="84">
        <v>0</v>
      </c>
      <c r="AB15" s="84">
        <v>0</v>
      </c>
      <c r="AC15" s="84">
        <v>69.959999999999994</v>
      </c>
      <c r="AD15" s="96">
        <f t="shared" si="12"/>
        <v>1.3</v>
      </c>
      <c r="AE15" s="52">
        <f t="shared" si="13"/>
        <v>69.959999999999994</v>
      </c>
      <c r="AF15" s="118">
        <f>'[1]Exploitation '!AV5700</f>
        <v>0.16645241935483901</v>
      </c>
      <c r="AG15" s="117">
        <f>'[1]Exploitation '!AW5700</f>
        <v>0.40281303763440901</v>
      </c>
      <c r="AH15" s="54">
        <f t="shared" si="6"/>
        <v>5.3967024913162902</v>
      </c>
      <c r="AI15" s="63">
        <f t="shared" si="7"/>
        <v>6.2849439487513905</v>
      </c>
      <c r="AJ15" s="64">
        <v>99.805821489862083</v>
      </c>
      <c r="AK15" s="61">
        <v>67.946991541733652</v>
      </c>
      <c r="AL15" s="66">
        <v>36.8110235994668</v>
      </c>
      <c r="AM15" s="61">
        <v>150.2052514718805</v>
      </c>
      <c r="AS15" s="121"/>
      <c r="BA15" s="42"/>
      <c r="BB15" s="42"/>
    </row>
    <row r="16" spans="1:54" ht="15.75" x14ac:dyDescent="0.25">
      <c r="A16" s="25">
        <v>8</v>
      </c>
      <c r="B16" s="69">
        <v>46.43</v>
      </c>
      <c r="C16" s="51">
        <f t="shared" si="0"/>
        <v>2.131382107513943</v>
      </c>
      <c r="D16" s="52">
        <f t="shared" si="1"/>
        <v>68.639928923603151</v>
      </c>
      <c r="E16" s="59">
        <f t="shared" si="2"/>
        <v>-24.341311031117087</v>
      </c>
      <c r="F16" s="68">
        <v>128.85</v>
      </c>
      <c r="G16" s="52">
        <f t="shared" si="3"/>
        <v>101.40915155580043</v>
      </c>
      <c r="H16" s="52">
        <f t="shared" si="4"/>
        <v>21.968510320868496</v>
      </c>
      <c r="I16" s="53">
        <f t="shared" si="5"/>
        <v>5.4723381233310695</v>
      </c>
      <c r="J16" s="58">
        <v>0</v>
      </c>
      <c r="K16" s="81">
        <v>31.29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31.29</v>
      </c>
      <c r="R16" s="91">
        <v>9.24</v>
      </c>
      <c r="S16" s="84">
        <v>0</v>
      </c>
      <c r="T16" s="84">
        <v>0</v>
      </c>
      <c r="U16" s="84">
        <v>86.68</v>
      </c>
      <c r="V16" s="84">
        <v>0</v>
      </c>
      <c r="W16" s="84">
        <v>0</v>
      </c>
      <c r="X16" s="94">
        <f t="shared" si="10"/>
        <v>9.24</v>
      </c>
      <c r="Y16" s="95">
        <f t="shared" si="11"/>
        <v>86.68</v>
      </c>
      <c r="Z16" s="91">
        <v>1.7</v>
      </c>
      <c r="AA16" s="84">
        <v>0</v>
      </c>
      <c r="AB16" s="84">
        <v>0</v>
      </c>
      <c r="AC16" s="84">
        <v>69.760000000000005</v>
      </c>
      <c r="AD16" s="96">
        <f t="shared" si="12"/>
        <v>1.7</v>
      </c>
      <c r="AE16" s="52">
        <f t="shared" si="13"/>
        <v>69.760000000000005</v>
      </c>
      <c r="AF16" s="118">
        <f>'[1]Exploitation '!AV5701</f>
        <v>0.16645241935483901</v>
      </c>
      <c r="AG16" s="117">
        <f>'[1]Exploitation '!AW5701</f>
        <v>0.40281303763440901</v>
      </c>
      <c r="AH16" s="54">
        <f t="shared" si="6"/>
        <v>5.3058857039762302</v>
      </c>
      <c r="AI16" s="63">
        <f t="shared" si="7"/>
        <v>6.5458759312485029</v>
      </c>
      <c r="AJ16" s="64">
        <v>103.10915155580044</v>
      </c>
      <c r="AK16" s="61">
        <v>71.891382107513948</v>
      </c>
      <c r="AL16" s="66">
        <v>31.208510320868498</v>
      </c>
      <c r="AM16" s="61">
        <v>155.31992892360316</v>
      </c>
      <c r="AS16" s="121"/>
      <c r="BA16" s="42"/>
      <c r="BB16" s="42"/>
    </row>
    <row r="17" spans="1:54" ht="15.75" x14ac:dyDescent="0.25">
      <c r="A17" s="25">
        <v>9</v>
      </c>
      <c r="B17" s="69">
        <v>62.94</v>
      </c>
      <c r="C17" s="51">
        <f t="shared" si="0"/>
        <v>8.1902214091027332</v>
      </c>
      <c r="D17" s="52">
        <f t="shared" si="1"/>
        <v>79.100576664403491</v>
      </c>
      <c r="E17" s="59">
        <f t="shared" si="2"/>
        <v>-24.350798073506226</v>
      </c>
      <c r="F17" s="68">
        <v>101.88</v>
      </c>
      <c r="G17" s="52">
        <f t="shared" si="3"/>
        <v>121.85253064269033</v>
      </c>
      <c r="H17" s="52">
        <f t="shared" si="4"/>
        <v>-25.15</v>
      </c>
      <c r="I17" s="53">
        <f t="shared" si="5"/>
        <v>5.1774693573096746</v>
      </c>
      <c r="J17" s="58">
        <v>0</v>
      </c>
      <c r="K17" s="81">
        <v>31.79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31.79</v>
      </c>
      <c r="R17" s="91">
        <v>25.15</v>
      </c>
      <c r="S17" s="84">
        <v>0</v>
      </c>
      <c r="T17" s="84">
        <v>0</v>
      </c>
      <c r="U17" s="84">
        <v>86.68</v>
      </c>
      <c r="V17" s="84">
        <v>0</v>
      </c>
      <c r="W17" s="84">
        <v>0</v>
      </c>
      <c r="X17" s="94">
        <f t="shared" si="10"/>
        <v>25.15</v>
      </c>
      <c r="Y17" s="95">
        <f t="shared" si="11"/>
        <v>86.68</v>
      </c>
      <c r="Z17" s="91">
        <v>5</v>
      </c>
      <c r="AA17" s="84">
        <v>0</v>
      </c>
      <c r="AB17" s="84">
        <v>0</v>
      </c>
      <c r="AC17" s="84">
        <v>70.27</v>
      </c>
      <c r="AD17" s="96">
        <f t="shared" si="12"/>
        <v>5</v>
      </c>
      <c r="AE17" s="52">
        <f t="shared" si="13"/>
        <v>70.27</v>
      </c>
      <c r="AF17" s="118">
        <f>'[1]Exploitation '!AV5702</f>
        <v>0.16645241935483901</v>
      </c>
      <c r="AG17" s="117">
        <f>'[1]Exploitation '!AW5702</f>
        <v>0.40281303763440901</v>
      </c>
      <c r="AH17" s="54">
        <f t="shared" si="6"/>
        <v>5.0110169379548353</v>
      </c>
      <c r="AI17" s="63">
        <f t="shared" si="7"/>
        <v>7.0363888888593635</v>
      </c>
      <c r="AJ17" s="64">
        <v>126.85253064269033</v>
      </c>
      <c r="AK17" s="61">
        <v>78.460221409102729</v>
      </c>
      <c r="AL17" s="66">
        <v>0</v>
      </c>
      <c r="AM17" s="61">
        <v>165.7805766644035</v>
      </c>
      <c r="AS17" s="121"/>
      <c r="BA17" s="42"/>
      <c r="BB17" s="42"/>
    </row>
    <row r="18" spans="1:54" ht="15.75" x14ac:dyDescent="0.25">
      <c r="A18" s="25">
        <v>10</v>
      </c>
      <c r="B18" s="69">
        <v>203.65</v>
      </c>
      <c r="C18" s="51">
        <f t="shared" si="0"/>
        <v>65.979675762888832</v>
      </c>
      <c r="D18" s="52">
        <f t="shared" si="1"/>
        <v>158.58119089948215</v>
      </c>
      <c r="E18" s="59">
        <f t="shared" si="2"/>
        <v>-20.910866662370999</v>
      </c>
      <c r="F18" s="68">
        <v>0</v>
      </c>
      <c r="G18" s="52">
        <f t="shared" si="3"/>
        <v>0</v>
      </c>
      <c r="H18" s="52">
        <f t="shared" si="4"/>
        <v>0</v>
      </c>
      <c r="I18" s="53">
        <f t="shared" si="5"/>
        <v>0</v>
      </c>
      <c r="J18" s="58">
        <v>0</v>
      </c>
      <c r="K18" s="81">
        <v>31.89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31.89</v>
      </c>
      <c r="R18" s="91">
        <v>0</v>
      </c>
      <c r="S18" s="84">
        <v>19.53</v>
      </c>
      <c r="T18" s="84">
        <v>0</v>
      </c>
      <c r="U18" s="84">
        <v>41.37</v>
      </c>
      <c r="V18" s="84">
        <v>0</v>
      </c>
      <c r="W18" s="84">
        <v>0</v>
      </c>
      <c r="X18" s="94">
        <f t="shared" si="10"/>
        <v>0</v>
      </c>
      <c r="Y18" s="95">
        <f t="shared" si="11"/>
        <v>60.9</v>
      </c>
      <c r="Z18" s="91">
        <v>0</v>
      </c>
      <c r="AA18" s="84">
        <v>8.5</v>
      </c>
      <c r="AB18" s="84">
        <v>0</v>
      </c>
      <c r="AC18" s="84">
        <v>67.38</v>
      </c>
      <c r="AD18" s="96">
        <f t="shared" si="12"/>
        <v>0</v>
      </c>
      <c r="AE18" s="52">
        <f t="shared" si="13"/>
        <v>75.88</v>
      </c>
      <c r="AF18" s="118">
        <f>'[1]Exploitation '!AV5703</f>
        <v>0</v>
      </c>
      <c r="AG18" s="117">
        <f>'[1]Exploitation '!AW5703</f>
        <v>0.56926545698924802</v>
      </c>
      <c r="AH18" s="54">
        <f t="shared" si="6"/>
        <v>0</v>
      </c>
      <c r="AI18" s="63">
        <f t="shared" si="7"/>
        <v>10.409867880639752</v>
      </c>
      <c r="AJ18" s="64">
        <v>0</v>
      </c>
      <c r="AK18" s="61">
        <v>141.85967576288883</v>
      </c>
      <c r="AL18" s="66">
        <v>0</v>
      </c>
      <c r="AM18" s="61">
        <v>219.48119089948216</v>
      </c>
      <c r="AS18" s="121"/>
      <c r="BA18" s="42"/>
      <c r="BB18" s="42"/>
    </row>
    <row r="19" spans="1:54" ht="15.75" x14ac:dyDescent="0.25">
      <c r="A19" s="25">
        <v>11</v>
      </c>
      <c r="B19" s="69">
        <v>207.26</v>
      </c>
      <c r="C19" s="51">
        <f t="shared" si="0"/>
        <v>86.668564528952601</v>
      </c>
      <c r="D19" s="52">
        <f t="shared" si="1"/>
        <v>140.56190688671705</v>
      </c>
      <c r="E19" s="59">
        <f t="shared" si="2"/>
        <v>-19.970471415669643</v>
      </c>
      <c r="F19" s="68">
        <v>0</v>
      </c>
      <c r="G19" s="52">
        <f t="shared" si="3"/>
        <v>0</v>
      </c>
      <c r="H19" s="52">
        <f t="shared" si="4"/>
        <v>0</v>
      </c>
      <c r="I19" s="53">
        <f t="shared" si="5"/>
        <v>0</v>
      </c>
      <c r="J19" s="58">
        <v>0</v>
      </c>
      <c r="K19" s="81">
        <v>31.53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31.53</v>
      </c>
      <c r="R19" s="91">
        <v>0</v>
      </c>
      <c r="S19" s="84">
        <v>21.57</v>
      </c>
      <c r="T19" s="84">
        <v>0</v>
      </c>
      <c r="U19" s="84">
        <v>55.29</v>
      </c>
      <c r="V19" s="84">
        <v>0</v>
      </c>
      <c r="W19" s="84">
        <v>0</v>
      </c>
      <c r="X19" s="94">
        <f t="shared" si="10"/>
        <v>0</v>
      </c>
      <c r="Y19" s="95">
        <f t="shared" si="11"/>
        <v>76.86</v>
      </c>
      <c r="Z19" s="91">
        <v>0</v>
      </c>
      <c r="AA19" s="84">
        <v>6.2</v>
      </c>
      <c r="AB19" s="84">
        <v>0</v>
      </c>
      <c r="AC19" s="84">
        <v>71.2</v>
      </c>
      <c r="AD19" s="96">
        <f t="shared" si="12"/>
        <v>0</v>
      </c>
      <c r="AE19" s="52">
        <f t="shared" si="13"/>
        <v>77.400000000000006</v>
      </c>
      <c r="AF19" s="118">
        <f>'[1]Exploitation '!AV5704</f>
        <v>0</v>
      </c>
      <c r="AG19" s="117">
        <f>'[1]Exploitation '!AW5704</f>
        <v>0.56926545698924802</v>
      </c>
      <c r="AH19" s="54">
        <f t="shared" si="6"/>
        <v>0</v>
      </c>
      <c r="AI19" s="63">
        <f t="shared" si="7"/>
        <v>10.990263127341109</v>
      </c>
      <c r="AJ19" s="64">
        <v>0</v>
      </c>
      <c r="AK19" s="61">
        <v>164.06856452895261</v>
      </c>
      <c r="AL19" s="66">
        <v>0</v>
      </c>
      <c r="AM19" s="61">
        <v>217.42190688671704</v>
      </c>
      <c r="AS19" s="121"/>
      <c r="BA19" s="42"/>
      <c r="BB19" s="42"/>
    </row>
    <row r="20" spans="1:54" ht="15.75" x14ac:dyDescent="0.25">
      <c r="A20" s="25">
        <v>12</v>
      </c>
      <c r="B20" s="69">
        <v>177.65</v>
      </c>
      <c r="C20" s="51">
        <f t="shared" si="0"/>
        <v>66.931196758320226</v>
      </c>
      <c r="D20" s="52">
        <f t="shared" si="1"/>
        <v>130.63719844281138</v>
      </c>
      <c r="E20" s="59">
        <f t="shared" si="2"/>
        <v>-19.918395201131609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31.53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31.53</v>
      </c>
      <c r="R20" s="91">
        <v>0</v>
      </c>
      <c r="S20" s="84">
        <v>32.299999999999997</v>
      </c>
      <c r="T20" s="84">
        <v>0</v>
      </c>
      <c r="U20" s="84">
        <v>52.05</v>
      </c>
      <c r="V20" s="84">
        <v>0</v>
      </c>
      <c r="W20" s="84">
        <v>0</v>
      </c>
      <c r="X20" s="94">
        <f t="shared" si="10"/>
        <v>0</v>
      </c>
      <c r="Y20" s="95">
        <f t="shared" si="11"/>
        <v>84.35</v>
      </c>
      <c r="Z20" s="91">
        <v>0</v>
      </c>
      <c r="AA20" s="84">
        <v>11.3</v>
      </c>
      <c r="AB20" s="84">
        <v>0</v>
      </c>
      <c r="AC20" s="84">
        <v>90.08</v>
      </c>
      <c r="AD20" s="96">
        <f t="shared" si="12"/>
        <v>0</v>
      </c>
      <c r="AE20" s="52">
        <f t="shared" si="13"/>
        <v>101.38</v>
      </c>
      <c r="AF20" s="118">
        <f>'[1]Exploitation '!AV5705</f>
        <v>0</v>
      </c>
      <c r="AG20" s="117">
        <f>'[1]Exploitation '!AW5705</f>
        <v>0.56926545698924802</v>
      </c>
      <c r="AH20" s="54">
        <f t="shared" si="6"/>
        <v>0</v>
      </c>
      <c r="AI20" s="63">
        <f t="shared" si="7"/>
        <v>11.042339341879142</v>
      </c>
      <c r="AJ20" s="64">
        <v>0</v>
      </c>
      <c r="AK20" s="61">
        <v>168.31119675832022</v>
      </c>
      <c r="AL20" s="66">
        <v>0</v>
      </c>
      <c r="AM20" s="61">
        <v>214.98719844281138</v>
      </c>
      <c r="AS20" s="121"/>
      <c r="BA20" s="42"/>
      <c r="BB20" s="42"/>
    </row>
    <row r="21" spans="1:54" ht="15.75" x14ac:dyDescent="0.25">
      <c r="A21" s="25">
        <v>13</v>
      </c>
      <c r="B21" s="69">
        <v>162.63999999999999</v>
      </c>
      <c r="C21" s="51">
        <f t="shared" si="0"/>
        <v>62.556130103814496</v>
      </c>
      <c r="D21" s="52">
        <f t="shared" si="1"/>
        <v>120.55381172188345</v>
      </c>
      <c r="E21" s="59">
        <f t="shared" si="2"/>
        <v>-20.469941825697951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31.39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31.39</v>
      </c>
      <c r="R21" s="91">
        <v>0</v>
      </c>
      <c r="S21" s="84">
        <v>24.48</v>
      </c>
      <c r="T21" s="84">
        <v>0</v>
      </c>
      <c r="U21" s="84">
        <v>56.2</v>
      </c>
      <c r="V21" s="84">
        <v>0</v>
      </c>
      <c r="W21" s="84">
        <v>0</v>
      </c>
      <c r="X21" s="94">
        <f t="shared" si="10"/>
        <v>0</v>
      </c>
      <c r="Y21" s="95">
        <f t="shared" si="11"/>
        <v>80.680000000000007</v>
      </c>
      <c r="Z21" s="91">
        <v>0</v>
      </c>
      <c r="AA21" s="84">
        <v>5.3</v>
      </c>
      <c r="AB21" s="84">
        <v>0</v>
      </c>
      <c r="AC21" s="84">
        <v>90.2</v>
      </c>
      <c r="AD21" s="96">
        <f t="shared" si="12"/>
        <v>0</v>
      </c>
      <c r="AE21" s="52">
        <f t="shared" si="13"/>
        <v>95.5</v>
      </c>
      <c r="AF21" s="118">
        <f>'[1]Exploitation '!AV5706</f>
        <v>0</v>
      </c>
      <c r="AG21" s="117">
        <f>'[1]Exploitation '!AW5706</f>
        <v>0.56926545698924802</v>
      </c>
      <c r="AH21" s="54">
        <f t="shared" si="6"/>
        <v>0</v>
      </c>
      <c r="AI21" s="63">
        <f t="shared" si="7"/>
        <v>10.3507927173128</v>
      </c>
      <c r="AJ21" s="64">
        <v>0</v>
      </c>
      <c r="AK21" s="61">
        <v>158.0561301038145</v>
      </c>
      <c r="AL21" s="66">
        <v>0</v>
      </c>
      <c r="AM21" s="61">
        <v>201.23381172188346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204.44</v>
      </c>
      <c r="C22" s="51">
        <f t="shared" si="0"/>
        <v>77.079361106704084</v>
      </c>
      <c r="D22" s="52">
        <f t="shared" si="1"/>
        <v>147.20427946639404</v>
      </c>
      <c r="E22" s="59">
        <f t="shared" si="2"/>
        <v>-19.843640573098078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31.53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31.53</v>
      </c>
      <c r="R22" s="91">
        <v>0</v>
      </c>
      <c r="S22" s="84">
        <v>11.16</v>
      </c>
      <c r="T22" s="84">
        <v>0</v>
      </c>
      <c r="U22" s="84">
        <v>56.13</v>
      </c>
      <c r="V22" s="84">
        <v>0</v>
      </c>
      <c r="W22" s="84">
        <v>0</v>
      </c>
      <c r="X22" s="94">
        <f t="shared" si="10"/>
        <v>0</v>
      </c>
      <c r="Y22" s="95">
        <f t="shared" si="11"/>
        <v>67.290000000000006</v>
      </c>
      <c r="Z22" s="91">
        <v>0</v>
      </c>
      <c r="AA22" s="84">
        <v>3</v>
      </c>
      <c r="AB22" s="84">
        <v>0</v>
      </c>
      <c r="AC22" s="84">
        <v>91.32</v>
      </c>
      <c r="AD22" s="96">
        <f t="shared" si="12"/>
        <v>0</v>
      </c>
      <c r="AE22" s="52">
        <f t="shared" si="13"/>
        <v>94.32</v>
      </c>
      <c r="AF22" s="118">
        <f>'[1]Exploitation '!AV5707</f>
        <v>0</v>
      </c>
      <c r="AG22" s="117">
        <f>'[1]Exploitation '!AW5707</f>
        <v>0.56926545698924802</v>
      </c>
      <c r="AH22" s="54">
        <f t="shared" si="6"/>
        <v>0</v>
      </c>
      <c r="AI22" s="63">
        <f t="shared" si="7"/>
        <v>11.117093969912673</v>
      </c>
      <c r="AJ22" s="64">
        <v>0</v>
      </c>
      <c r="AK22" s="61">
        <v>171.39936110670408</v>
      </c>
      <c r="AL22" s="66">
        <v>0</v>
      </c>
      <c r="AM22" s="61">
        <v>214.49427946639403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205.83</v>
      </c>
      <c r="C23" s="51">
        <f t="shared" si="0"/>
        <v>67.373979256100114</v>
      </c>
      <c r="D23" s="52">
        <f t="shared" si="1"/>
        <v>158.5147802363698</v>
      </c>
      <c r="E23" s="59">
        <f t="shared" si="2"/>
        <v>-20.058759492469925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31.73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31.73</v>
      </c>
      <c r="R23" s="91">
        <v>0</v>
      </c>
      <c r="S23" s="84">
        <v>2.58</v>
      </c>
      <c r="T23" s="84">
        <v>0</v>
      </c>
      <c r="U23" s="84">
        <v>55.68</v>
      </c>
      <c r="V23" s="84">
        <v>0</v>
      </c>
      <c r="W23" s="84">
        <v>0</v>
      </c>
      <c r="X23" s="94">
        <f t="shared" si="10"/>
        <v>0</v>
      </c>
      <c r="Y23" s="95">
        <f t="shared" si="11"/>
        <v>58.26</v>
      </c>
      <c r="Z23" s="91">
        <v>0</v>
      </c>
      <c r="AA23" s="84">
        <v>9.8000000000000007</v>
      </c>
      <c r="AB23" s="84">
        <v>0</v>
      </c>
      <c r="AC23" s="84">
        <v>91.42</v>
      </c>
      <c r="AD23" s="96">
        <f t="shared" si="12"/>
        <v>0</v>
      </c>
      <c r="AE23" s="52">
        <f t="shared" si="13"/>
        <v>101.22</v>
      </c>
      <c r="AF23" s="118">
        <f>'[1]Exploitation '!AV5708</f>
        <v>0</v>
      </c>
      <c r="AG23" s="117">
        <f>'[1]Exploitation '!AW5708</f>
        <v>0.56926545698924802</v>
      </c>
      <c r="AH23" s="54">
        <f t="shared" si="6"/>
        <v>0</v>
      </c>
      <c r="AI23" s="63">
        <f t="shared" si="7"/>
        <v>11.10197505054083</v>
      </c>
      <c r="AJ23" s="64">
        <v>0</v>
      </c>
      <c r="AK23" s="61">
        <v>168.59397925610011</v>
      </c>
      <c r="AL23" s="66">
        <v>0</v>
      </c>
      <c r="AM23" s="61">
        <v>216.77478023636979</v>
      </c>
      <c r="AS23" s="121"/>
      <c r="BA23" s="42"/>
      <c r="BB23" s="42"/>
    </row>
    <row r="24" spans="1:54" ht="15.75" x14ac:dyDescent="0.25">
      <c r="A24" s="25">
        <v>16</v>
      </c>
      <c r="B24" s="69">
        <v>213.20999999999998</v>
      </c>
      <c r="C24" s="51">
        <f t="shared" si="0"/>
        <v>80.963746074946542</v>
      </c>
      <c r="D24" s="52">
        <f t="shared" si="1"/>
        <v>151.96962922781518</v>
      </c>
      <c r="E24" s="59">
        <f t="shared" si="2"/>
        <v>-19.723375302761703</v>
      </c>
      <c r="F24" s="68">
        <v>0</v>
      </c>
      <c r="G24" s="52">
        <f t="shared" si="3"/>
        <v>0</v>
      </c>
      <c r="H24" s="52">
        <f t="shared" si="4"/>
        <v>0</v>
      </c>
      <c r="I24" s="53">
        <f t="shared" si="5"/>
        <v>0</v>
      </c>
      <c r="J24" s="58">
        <v>0</v>
      </c>
      <c r="K24" s="81">
        <v>31.62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31.62</v>
      </c>
      <c r="R24" s="91">
        <v>0</v>
      </c>
      <c r="S24" s="84">
        <v>5.59</v>
      </c>
      <c r="T24" s="84">
        <v>0</v>
      </c>
      <c r="U24" s="84">
        <v>55.3</v>
      </c>
      <c r="V24" s="84">
        <v>0</v>
      </c>
      <c r="W24" s="84">
        <v>0</v>
      </c>
      <c r="X24" s="94">
        <f t="shared" si="10"/>
        <v>0</v>
      </c>
      <c r="Y24" s="95">
        <f t="shared" si="11"/>
        <v>60.89</v>
      </c>
      <c r="Z24" s="91">
        <v>0</v>
      </c>
      <c r="AA24" s="84">
        <v>7.6</v>
      </c>
      <c r="AB24" s="84">
        <v>0</v>
      </c>
      <c r="AC24" s="84">
        <v>91.77</v>
      </c>
      <c r="AD24" s="96">
        <f t="shared" si="12"/>
        <v>0</v>
      </c>
      <c r="AE24" s="52">
        <f t="shared" si="13"/>
        <v>99.36999999999999</v>
      </c>
      <c r="AF24" s="118">
        <f>'[1]Exploitation '!AV5709</f>
        <v>0</v>
      </c>
      <c r="AG24" s="117">
        <f>'[1]Exploitation '!AW5709</f>
        <v>0.56926545698924802</v>
      </c>
      <c r="AH24" s="54">
        <f t="shared" si="6"/>
        <v>0</v>
      </c>
      <c r="AI24" s="63">
        <f t="shared" si="7"/>
        <v>11.327359240249052</v>
      </c>
      <c r="AJ24" s="64">
        <v>0</v>
      </c>
      <c r="AK24" s="61">
        <v>180.33374607494653</v>
      </c>
      <c r="AL24" s="66">
        <v>0</v>
      </c>
      <c r="AM24" s="61">
        <v>212.85962922781516</v>
      </c>
      <c r="AS24" s="121"/>
      <c r="BA24" s="42"/>
      <c r="BB24" s="42"/>
    </row>
    <row r="25" spans="1:54" ht="15.75" x14ac:dyDescent="0.25">
      <c r="A25" s="25">
        <v>17</v>
      </c>
      <c r="B25" s="69">
        <v>74.099999999999994</v>
      </c>
      <c r="C25" s="51">
        <f t="shared" si="0"/>
        <v>-14.304219995061345</v>
      </c>
      <c r="D25" s="52">
        <f t="shared" si="1"/>
        <v>112.40930300024189</v>
      </c>
      <c r="E25" s="59">
        <f t="shared" si="2"/>
        <v>-24.005083005180559</v>
      </c>
      <c r="F25" s="68">
        <v>89.02</v>
      </c>
      <c r="G25" s="52">
        <f t="shared" si="3"/>
        <v>51.016152338278808</v>
      </c>
      <c r="H25" s="52">
        <f t="shared" si="4"/>
        <v>34.271056413022848</v>
      </c>
      <c r="I25" s="53">
        <f t="shared" si="5"/>
        <v>3.7327912486983323</v>
      </c>
      <c r="J25" s="58">
        <v>0</v>
      </c>
      <c r="K25" s="81">
        <v>31.5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31.5</v>
      </c>
      <c r="R25" s="91">
        <v>3.19</v>
      </c>
      <c r="S25" s="84">
        <v>0</v>
      </c>
      <c r="T25" s="84">
        <v>0</v>
      </c>
      <c r="U25" s="84">
        <v>56.44</v>
      </c>
      <c r="V25" s="84">
        <v>0</v>
      </c>
      <c r="W25" s="84">
        <v>0</v>
      </c>
      <c r="X25" s="94">
        <f t="shared" si="10"/>
        <v>3.19</v>
      </c>
      <c r="Y25" s="95">
        <f t="shared" si="11"/>
        <v>56.44</v>
      </c>
      <c r="Z25" s="91">
        <v>1.8</v>
      </c>
      <c r="AA25" s="84">
        <v>0</v>
      </c>
      <c r="AB25" s="84">
        <v>0</v>
      </c>
      <c r="AC25" s="84">
        <v>91.63</v>
      </c>
      <c r="AD25" s="96">
        <f t="shared" si="12"/>
        <v>1.8</v>
      </c>
      <c r="AE25" s="52">
        <f t="shared" si="13"/>
        <v>91.63</v>
      </c>
      <c r="AF25" s="118">
        <f>'[1]Exploitation '!AV5710</f>
        <v>0.16645241935483901</v>
      </c>
      <c r="AG25" s="117">
        <f>'[1]Exploitation '!AW5710</f>
        <v>0.40281303763440901</v>
      </c>
      <c r="AH25" s="54">
        <f t="shared" si="6"/>
        <v>3.5663388293434934</v>
      </c>
      <c r="AI25" s="63">
        <f t="shared" si="7"/>
        <v>7.0921039571850315</v>
      </c>
      <c r="AJ25" s="64">
        <v>52.816152338278805</v>
      </c>
      <c r="AK25" s="61">
        <v>77.32578000493865</v>
      </c>
      <c r="AL25" s="66">
        <v>37.461056413022845</v>
      </c>
      <c r="AM25" s="61">
        <v>168.84930300024189</v>
      </c>
      <c r="AS25" s="121"/>
      <c r="BA25" s="42"/>
      <c r="BB25" s="42"/>
    </row>
    <row r="26" spans="1:54" ht="15.75" x14ac:dyDescent="0.25">
      <c r="A26" s="25">
        <v>18</v>
      </c>
      <c r="B26" s="69">
        <v>48.989999999999995</v>
      </c>
      <c r="C26" s="51">
        <f t="shared" si="0"/>
        <v>-19.578551982830511</v>
      </c>
      <c r="D26" s="52">
        <f t="shared" si="1"/>
        <v>94.062352304547716</v>
      </c>
      <c r="E26" s="59">
        <f t="shared" si="2"/>
        <v>-25.493800321717227</v>
      </c>
      <c r="F26" s="68">
        <v>214.57</v>
      </c>
      <c r="G26" s="52">
        <f t="shared" si="3"/>
        <v>139.65085767407302</v>
      </c>
      <c r="H26" s="52">
        <f t="shared" si="4"/>
        <v>66.605230783566398</v>
      </c>
      <c r="I26" s="53">
        <f t="shared" si="5"/>
        <v>8.3139115423605841</v>
      </c>
      <c r="J26" s="58">
        <v>0</v>
      </c>
      <c r="K26" s="81">
        <v>31.52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31.52</v>
      </c>
      <c r="R26" s="91">
        <v>0</v>
      </c>
      <c r="S26" s="84">
        <v>0</v>
      </c>
      <c r="T26" s="84">
        <v>0</v>
      </c>
      <c r="U26" s="84">
        <v>42.22</v>
      </c>
      <c r="V26" s="84">
        <v>0</v>
      </c>
      <c r="W26" s="84">
        <v>0</v>
      </c>
      <c r="X26" s="94">
        <f t="shared" si="10"/>
        <v>0</v>
      </c>
      <c r="Y26" s="95">
        <f t="shared" si="11"/>
        <v>42.22</v>
      </c>
      <c r="Z26" s="91">
        <v>0</v>
      </c>
      <c r="AA26" s="84">
        <v>0</v>
      </c>
      <c r="AB26" s="84">
        <v>0</v>
      </c>
      <c r="AC26" s="84">
        <v>78.48</v>
      </c>
      <c r="AD26" s="96">
        <f t="shared" si="12"/>
        <v>0</v>
      </c>
      <c r="AE26" s="52">
        <f t="shared" si="13"/>
        <v>78.48</v>
      </c>
      <c r="AF26" s="118">
        <f>'[1]Exploitation '!AV5711</f>
        <v>0.16645241935483901</v>
      </c>
      <c r="AG26" s="117">
        <f>'[1]Exploitation '!AW5711</f>
        <v>0.40281303763440901</v>
      </c>
      <c r="AH26" s="54">
        <f t="shared" si="6"/>
        <v>8.1474591230057456</v>
      </c>
      <c r="AI26" s="63">
        <f t="shared" si="7"/>
        <v>5.6233866406483628</v>
      </c>
      <c r="AJ26" s="64">
        <v>139.65085767407302</v>
      </c>
      <c r="AK26" s="61">
        <v>58.901448017169493</v>
      </c>
      <c r="AL26" s="128">
        <v>66.605230783566398</v>
      </c>
      <c r="AM26" s="61">
        <v>136.28235230454771</v>
      </c>
      <c r="AS26" s="121"/>
      <c r="BA26" s="42"/>
      <c r="BB26" s="42"/>
    </row>
    <row r="27" spans="1:54" ht="15.75" x14ac:dyDescent="0.25">
      <c r="A27" s="25">
        <v>19</v>
      </c>
      <c r="B27" s="69">
        <v>101.81</v>
      </c>
      <c r="C27" s="51">
        <f t="shared" si="0"/>
        <v>16.592640623702309</v>
      </c>
      <c r="D27" s="52">
        <f t="shared" si="1"/>
        <v>109.67246794509552</v>
      </c>
      <c r="E27" s="59">
        <f t="shared" si="2"/>
        <v>-24.455108568797822</v>
      </c>
      <c r="F27" s="68">
        <v>261.19</v>
      </c>
      <c r="G27" s="52">
        <f t="shared" si="3"/>
        <v>168.50221905252261</v>
      </c>
      <c r="H27" s="52">
        <f t="shared" si="4"/>
        <v>82.602331608334225</v>
      </c>
      <c r="I27" s="53">
        <f t="shared" si="5"/>
        <v>10.085449339143166</v>
      </c>
      <c r="J27" s="58">
        <v>0</v>
      </c>
      <c r="K27" s="81">
        <v>31.38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31.38</v>
      </c>
      <c r="R27" s="91">
        <v>0</v>
      </c>
      <c r="S27" s="84">
        <v>0</v>
      </c>
      <c r="T27" s="84">
        <v>0</v>
      </c>
      <c r="U27" s="84">
        <v>43.57</v>
      </c>
      <c r="V27" s="84">
        <v>0</v>
      </c>
      <c r="W27" s="84">
        <v>0</v>
      </c>
      <c r="X27" s="94">
        <f t="shared" si="10"/>
        <v>0</v>
      </c>
      <c r="Y27" s="95">
        <f t="shared" si="11"/>
        <v>43.57</v>
      </c>
      <c r="Z27" s="91">
        <v>0</v>
      </c>
      <c r="AA27" s="84">
        <v>0</v>
      </c>
      <c r="AB27" s="84">
        <v>0</v>
      </c>
      <c r="AC27" s="84">
        <v>56.55</v>
      </c>
      <c r="AD27" s="96">
        <f t="shared" si="12"/>
        <v>0</v>
      </c>
      <c r="AE27" s="52">
        <f t="shared" si="13"/>
        <v>56.55</v>
      </c>
      <c r="AF27" s="118">
        <f>'[1]Exploitation '!AV5712</f>
        <v>0.16645241935483901</v>
      </c>
      <c r="AG27" s="117">
        <f>'[1]Exploitation '!AW5712</f>
        <v>0.40281303763440901</v>
      </c>
      <c r="AH27" s="54">
        <f t="shared" si="6"/>
        <v>9.9189969197883272</v>
      </c>
      <c r="AI27" s="63">
        <f t="shared" si="7"/>
        <v>6.5220783935677673</v>
      </c>
      <c r="AJ27" s="64">
        <v>168.50221905252261</v>
      </c>
      <c r="AK27" s="61">
        <v>73.142640623702306</v>
      </c>
      <c r="AL27" s="128">
        <v>82.602331608334225</v>
      </c>
      <c r="AM27" s="61">
        <v>153.24246794509551</v>
      </c>
      <c r="AS27" s="121"/>
      <c r="BA27" s="42"/>
      <c r="BB27" s="42"/>
    </row>
    <row r="28" spans="1:54" ht="15.75" x14ac:dyDescent="0.25">
      <c r="A28" s="25">
        <v>20</v>
      </c>
      <c r="B28" s="69">
        <v>95.34</v>
      </c>
      <c r="C28" s="51">
        <f t="shared" si="0"/>
        <v>14.885529480276197</v>
      </c>
      <c r="D28" s="52">
        <f t="shared" si="1"/>
        <v>104.89975764209855</v>
      </c>
      <c r="E28" s="59">
        <f t="shared" si="2"/>
        <v>-24.445287122374758</v>
      </c>
      <c r="F28" s="68">
        <v>265.57</v>
      </c>
      <c r="G28" s="52">
        <f t="shared" si="3"/>
        <v>166.52351635898182</v>
      </c>
      <c r="H28" s="52">
        <f t="shared" si="4"/>
        <v>88.794595987042115</v>
      </c>
      <c r="I28" s="53">
        <f t="shared" si="5"/>
        <v>10.25188765397604</v>
      </c>
      <c r="J28" s="58">
        <v>0</v>
      </c>
      <c r="K28" s="81">
        <v>31.17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31.17</v>
      </c>
      <c r="R28" s="91">
        <v>0</v>
      </c>
      <c r="S28" s="84">
        <v>0</v>
      </c>
      <c r="T28" s="84">
        <v>0</v>
      </c>
      <c r="U28" s="84">
        <v>43.58</v>
      </c>
      <c r="V28" s="84">
        <v>0</v>
      </c>
      <c r="W28" s="84">
        <v>0</v>
      </c>
      <c r="X28" s="94">
        <f t="shared" si="10"/>
        <v>0</v>
      </c>
      <c r="Y28" s="95">
        <f t="shared" si="11"/>
        <v>43.58</v>
      </c>
      <c r="Z28" s="91">
        <v>0</v>
      </c>
      <c r="AA28" s="84">
        <v>0</v>
      </c>
      <c r="AB28" s="84">
        <v>0</v>
      </c>
      <c r="AC28" s="84">
        <v>56.07</v>
      </c>
      <c r="AD28" s="96">
        <f t="shared" si="12"/>
        <v>0</v>
      </c>
      <c r="AE28" s="52">
        <f t="shared" si="13"/>
        <v>56.07</v>
      </c>
      <c r="AF28" s="118">
        <f>'[1]Exploitation '!AV5713</f>
        <v>0.16645241935483901</v>
      </c>
      <c r="AG28" s="117">
        <f>'[1]Exploitation '!AW5713</f>
        <v>0.40281303763440901</v>
      </c>
      <c r="AH28" s="54">
        <f t="shared" si="6"/>
        <v>10.085435234621201</v>
      </c>
      <c r="AI28" s="63">
        <f t="shared" si="7"/>
        <v>6.3218998399908344</v>
      </c>
      <c r="AJ28" s="64">
        <v>166.52351635898182</v>
      </c>
      <c r="AK28" s="61">
        <v>70.955529480276198</v>
      </c>
      <c r="AL28" s="128">
        <v>88.794595987042115</v>
      </c>
      <c r="AM28" s="61">
        <v>148.47975764209855</v>
      </c>
      <c r="AS28" s="121"/>
      <c r="BA28" s="42"/>
      <c r="BB28" s="42"/>
    </row>
    <row r="29" spans="1:54" ht="15.75" x14ac:dyDescent="0.25">
      <c r="A29" s="25">
        <v>21</v>
      </c>
      <c r="B29" s="69">
        <v>83.460000000000008</v>
      </c>
      <c r="C29" s="51">
        <f t="shared" si="0"/>
        <v>12.321448549669711</v>
      </c>
      <c r="D29" s="52">
        <f t="shared" si="1"/>
        <v>96.512039077852748</v>
      </c>
      <c r="E29" s="59">
        <f t="shared" si="2"/>
        <v>-25.373487627522469</v>
      </c>
      <c r="F29" s="68">
        <v>259.35000000000002</v>
      </c>
      <c r="G29" s="52">
        <f t="shared" si="3"/>
        <v>159.60867051769949</v>
      </c>
      <c r="H29" s="52">
        <f t="shared" si="4"/>
        <v>89.725799418244108</v>
      </c>
      <c r="I29" s="53">
        <f t="shared" si="5"/>
        <v>10.015530064056405</v>
      </c>
      <c r="J29" s="58">
        <v>0</v>
      </c>
      <c r="K29" s="81">
        <v>31.76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31.76</v>
      </c>
      <c r="R29" s="91">
        <v>0</v>
      </c>
      <c r="S29" s="84">
        <v>0</v>
      </c>
      <c r="T29" s="84">
        <v>0</v>
      </c>
      <c r="U29" s="84">
        <v>42.61</v>
      </c>
      <c r="V29" s="84">
        <v>0</v>
      </c>
      <c r="W29" s="84">
        <v>0</v>
      </c>
      <c r="X29" s="94">
        <f t="shared" si="10"/>
        <v>0</v>
      </c>
      <c r="Y29" s="95">
        <f t="shared" si="11"/>
        <v>42.61</v>
      </c>
      <c r="Z29" s="91">
        <v>0</v>
      </c>
      <c r="AA29" s="84">
        <v>0</v>
      </c>
      <c r="AB29" s="84">
        <v>0</v>
      </c>
      <c r="AC29" s="84">
        <v>56.25</v>
      </c>
      <c r="AD29" s="96">
        <f t="shared" si="12"/>
        <v>0</v>
      </c>
      <c r="AE29" s="52">
        <f t="shared" si="13"/>
        <v>56.25</v>
      </c>
      <c r="AF29" s="118">
        <f>'[1]Exploitation '!AV5714</f>
        <v>0.16645241935483901</v>
      </c>
      <c r="AG29" s="117">
        <f>'[1]Exploitation '!AW5714</f>
        <v>0.40281303763440901</v>
      </c>
      <c r="AH29" s="54">
        <f t="shared" si="6"/>
        <v>9.8490776447015662</v>
      </c>
      <c r="AI29" s="63">
        <f t="shared" si="7"/>
        <v>5.9836993348431236</v>
      </c>
      <c r="AJ29" s="64">
        <v>159.60867051769949</v>
      </c>
      <c r="AK29" s="61">
        <v>68.571448549669711</v>
      </c>
      <c r="AL29" s="128">
        <v>89.725799418244108</v>
      </c>
      <c r="AM29" s="61">
        <v>139.12203907785275</v>
      </c>
      <c r="AS29" s="121"/>
      <c r="BA29" s="42"/>
      <c r="BB29" s="42"/>
    </row>
    <row r="30" spans="1:54" ht="15.75" x14ac:dyDescent="0.25">
      <c r="A30" s="25">
        <v>22</v>
      </c>
      <c r="B30" s="69">
        <v>76.55</v>
      </c>
      <c r="C30" s="51">
        <f t="shared" si="0"/>
        <v>6.5578297641054846</v>
      </c>
      <c r="D30" s="52">
        <f t="shared" si="1"/>
        <v>95.269673122899945</v>
      </c>
      <c r="E30" s="59">
        <f t="shared" si="2"/>
        <v>-25.277502887005461</v>
      </c>
      <c r="F30" s="68">
        <v>247.01</v>
      </c>
      <c r="G30" s="52">
        <f t="shared" si="3"/>
        <v>150.12461912307253</v>
      </c>
      <c r="H30" s="52">
        <f t="shared" si="4"/>
        <v>87.338765671946348</v>
      </c>
      <c r="I30" s="53">
        <f t="shared" si="5"/>
        <v>9.5466152049810926</v>
      </c>
      <c r="J30" s="58">
        <v>0</v>
      </c>
      <c r="K30" s="81">
        <v>31.47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31.47</v>
      </c>
      <c r="R30" s="91">
        <v>0</v>
      </c>
      <c r="S30" s="84">
        <v>0</v>
      </c>
      <c r="T30" s="84">
        <v>0</v>
      </c>
      <c r="U30" s="84">
        <v>43.31</v>
      </c>
      <c r="V30" s="84">
        <v>0</v>
      </c>
      <c r="W30" s="84">
        <v>0</v>
      </c>
      <c r="X30" s="94">
        <f t="shared" si="10"/>
        <v>0</v>
      </c>
      <c r="Y30" s="95">
        <f t="shared" si="11"/>
        <v>43.31</v>
      </c>
      <c r="Z30" s="91">
        <v>0</v>
      </c>
      <c r="AA30" s="84">
        <v>0</v>
      </c>
      <c r="AB30" s="84">
        <v>0</v>
      </c>
      <c r="AC30" s="84">
        <v>55.82</v>
      </c>
      <c r="AD30" s="96">
        <f t="shared" si="12"/>
        <v>0</v>
      </c>
      <c r="AE30" s="52">
        <f t="shared" si="13"/>
        <v>55.82</v>
      </c>
      <c r="AF30" s="118">
        <f>'[1]Exploitation '!AV5715</f>
        <v>0.16645241935483901</v>
      </c>
      <c r="AG30" s="117">
        <f>'[1]Exploitation '!AW5715</f>
        <v>0.40281303763440901</v>
      </c>
      <c r="AH30" s="54">
        <f t="shared" si="6"/>
        <v>9.3801627856262542</v>
      </c>
      <c r="AI30" s="63">
        <f t="shared" si="7"/>
        <v>5.7896840753601282</v>
      </c>
      <c r="AJ30" s="64">
        <v>150.12461912307253</v>
      </c>
      <c r="AK30" s="61">
        <v>62.377829764105485</v>
      </c>
      <c r="AL30" s="128">
        <v>87.338765671946348</v>
      </c>
      <c r="AM30" s="61">
        <v>138.57967312289995</v>
      </c>
      <c r="AS30" s="121"/>
      <c r="BA30" s="42"/>
      <c r="BB30" s="42"/>
    </row>
    <row r="31" spans="1:54" ht="15.75" x14ac:dyDescent="0.25">
      <c r="A31" s="25">
        <v>23</v>
      </c>
      <c r="B31" s="69">
        <v>66.36</v>
      </c>
      <c r="C31" s="51">
        <f t="shared" si="0"/>
        <v>4.1230571720112863</v>
      </c>
      <c r="D31" s="52">
        <f t="shared" si="1"/>
        <v>87.767206534732793</v>
      </c>
      <c r="E31" s="59">
        <f t="shared" si="2"/>
        <v>-25.530263706744119</v>
      </c>
      <c r="F31" s="68">
        <v>233.39</v>
      </c>
      <c r="G31" s="52">
        <f t="shared" si="3"/>
        <v>143.55293262178887</v>
      </c>
      <c r="H31" s="52">
        <f t="shared" si="4"/>
        <v>80.80800586745849</v>
      </c>
      <c r="I31" s="53">
        <f t="shared" si="5"/>
        <v>9.0290615107526246</v>
      </c>
      <c r="J31" s="58">
        <v>0</v>
      </c>
      <c r="K31" s="81">
        <v>31.44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31.44</v>
      </c>
      <c r="R31" s="91">
        <v>0</v>
      </c>
      <c r="S31" s="84">
        <v>0</v>
      </c>
      <c r="T31" s="84">
        <v>0</v>
      </c>
      <c r="U31" s="84">
        <v>42.99</v>
      </c>
      <c r="V31" s="84">
        <v>0</v>
      </c>
      <c r="W31" s="84">
        <v>0</v>
      </c>
      <c r="X31" s="94">
        <f t="shared" si="10"/>
        <v>0</v>
      </c>
      <c r="Y31" s="95">
        <f t="shared" si="11"/>
        <v>42.99</v>
      </c>
      <c r="Z31" s="91">
        <v>0</v>
      </c>
      <c r="AA31" s="84">
        <v>0</v>
      </c>
      <c r="AB31" s="84">
        <v>0</v>
      </c>
      <c r="AC31" s="84">
        <v>56.26</v>
      </c>
      <c r="AD31" s="96">
        <f t="shared" si="12"/>
        <v>0</v>
      </c>
      <c r="AE31" s="52">
        <f t="shared" si="13"/>
        <v>56.26</v>
      </c>
      <c r="AF31" s="118">
        <f>'[1]Exploitation '!AV5716</f>
        <v>0.16645241935483901</v>
      </c>
      <c r="AG31" s="117">
        <f>'[1]Exploitation '!AW5716</f>
        <v>0.40281303763440901</v>
      </c>
      <c r="AH31" s="54">
        <f t="shared" si="6"/>
        <v>8.8626090913977862</v>
      </c>
      <c r="AI31" s="63">
        <f t="shared" si="7"/>
        <v>5.5069232556214729</v>
      </c>
      <c r="AJ31" s="64">
        <v>143.55293262178887</v>
      </c>
      <c r="AK31" s="61">
        <v>60.383057172011284</v>
      </c>
      <c r="AL31" s="128">
        <v>80.80800586745849</v>
      </c>
      <c r="AM31" s="61">
        <v>130.7572065347328</v>
      </c>
      <c r="AS31" s="121"/>
      <c r="BA31" s="42"/>
      <c r="BB31" s="42"/>
    </row>
    <row r="32" spans="1:54" ht="16.5" thickBot="1" x14ac:dyDescent="0.3">
      <c r="A32" s="26">
        <v>24</v>
      </c>
      <c r="B32" s="70">
        <v>62.19</v>
      </c>
      <c r="C32" s="55">
        <f t="shared" si="0"/>
        <v>-1.5695820441744388</v>
      </c>
      <c r="D32" s="52">
        <f t="shared" si="1"/>
        <v>89.384270244072496</v>
      </c>
      <c r="E32" s="59">
        <f t="shared" si="2"/>
        <v>-25.62468819989806</v>
      </c>
      <c r="F32" s="71">
        <v>219.03</v>
      </c>
      <c r="G32" s="56">
        <f t="shared" si="3"/>
        <v>135.51961474456061</v>
      </c>
      <c r="H32" s="52">
        <f t="shared" si="4"/>
        <v>75.026996246367943</v>
      </c>
      <c r="I32" s="53">
        <f t="shared" si="5"/>
        <v>8.4833890090714288</v>
      </c>
      <c r="J32" s="58">
        <v>0</v>
      </c>
      <c r="K32" s="81">
        <v>31.43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31.43</v>
      </c>
      <c r="R32" s="91">
        <v>0</v>
      </c>
      <c r="S32" s="84">
        <v>0</v>
      </c>
      <c r="T32" s="84">
        <v>0</v>
      </c>
      <c r="U32" s="84">
        <v>42.91</v>
      </c>
      <c r="V32" s="84">
        <v>0</v>
      </c>
      <c r="W32" s="84">
        <v>0</v>
      </c>
      <c r="X32" s="94">
        <f t="shared" si="10"/>
        <v>0</v>
      </c>
      <c r="Y32" s="95">
        <f t="shared" si="11"/>
        <v>42.91</v>
      </c>
      <c r="Z32" s="92">
        <v>0</v>
      </c>
      <c r="AA32" s="93">
        <v>0</v>
      </c>
      <c r="AB32" s="93">
        <v>0</v>
      </c>
      <c r="AC32" s="93">
        <v>56.79</v>
      </c>
      <c r="AD32" s="96">
        <f t="shared" si="12"/>
        <v>0</v>
      </c>
      <c r="AE32" s="52">
        <f t="shared" si="13"/>
        <v>56.79</v>
      </c>
      <c r="AF32" s="118">
        <f>'[1]Exploitation '!AV5717</f>
        <v>0.16645241935483901</v>
      </c>
      <c r="AG32" s="117">
        <f>'[1]Exploitation '!AW5717</f>
        <v>0.40281303763440901</v>
      </c>
      <c r="AH32" s="54">
        <f t="shared" si="6"/>
        <v>8.3169365897165903</v>
      </c>
      <c r="AI32" s="63">
        <f t="shared" si="7"/>
        <v>5.4024987624675305</v>
      </c>
      <c r="AJ32" s="65">
        <v>135.51961474456061</v>
      </c>
      <c r="AK32" s="62">
        <v>55.22041795582556</v>
      </c>
      <c r="AL32" s="129">
        <v>75.026996246367943</v>
      </c>
      <c r="AM32" s="62">
        <v>132.29427024407249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213.20999999999998</v>
      </c>
      <c r="C33" s="40">
        <f t="shared" ref="C33:AE33" si="14">MAX(C9:C32)</f>
        <v>86.668564528952601</v>
      </c>
      <c r="D33" s="40">
        <f t="shared" si="14"/>
        <v>158.58119089948215</v>
      </c>
      <c r="E33" s="40">
        <f t="shared" si="14"/>
        <v>-19.723375302761703</v>
      </c>
      <c r="F33" s="40">
        <f t="shared" si="14"/>
        <v>265.57</v>
      </c>
      <c r="G33" s="40">
        <f t="shared" si="14"/>
        <v>168.50221905252261</v>
      </c>
      <c r="H33" s="40">
        <f t="shared" si="14"/>
        <v>89.725799418244108</v>
      </c>
      <c r="I33" s="40">
        <f t="shared" si="14"/>
        <v>10.25188765397604</v>
      </c>
      <c r="J33" s="40">
        <f t="shared" si="14"/>
        <v>0</v>
      </c>
      <c r="K33" s="40">
        <f t="shared" si="14"/>
        <v>31.89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31.89</v>
      </c>
      <c r="R33" s="40">
        <f t="shared" si="14"/>
        <v>25.15</v>
      </c>
      <c r="S33" s="40">
        <f t="shared" si="14"/>
        <v>32.299999999999997</v>
      </c>
      <c r="T33" s="40">
        <f t="shared" si="14"/>
        <v>0</v>
      </c>
      <c r="U33" s="40">
        <f t="shared" si="14"/>
        <v>86.68</v>
      </c>
      <c r="V33" s="40">
        <f t="shared" si="14"/>
        <v>0</v>
      </c>
      <c r="W33" s="40">
        <f t="shared" si="14"/>
        <v>0</v>
      </c>
      <c r="X33" s="40">
        <f t="shared" si="14"/>
        <v>25.15</v>
      </c>
      <c r="Y33" s="40">
        <f t="shared" si="14"/>
        <v>86.68</v>
      </c>
      <c r="Z33" s="40"/>
      <c r="AA33" s="40"/>
      <c r="AB33" s="40"/>
      <c r="AC33" s="40"/>
      <c r="AD33" s="40">
        <f t="shared" si="14"/>
        <v>5</v>
      </c>
      <c r="AE33" s="40">
        <f t="shared" si="14"/>
        <v>101.38</v>
      </c>
      <c r="AF33" s="40">
        <f t="shared" ref="AF33:AM33" si="15">MAX(AF9:AF32)</f>
        <v>0.16645241935483901</v>
      </c>
      <c r="AG33" s="40">
        <f t="shared" si="15"/>
        <v>0.56926545698924802</v>
      </c>
      <c r="AH33" s="40">
        <f t="shared" si="15"/>
        <v>10.085435234621201</v>
      </c>
      <c r="AI33" s="40">
        <f t="shared" si="15"/>
        <v>11.327359240249052</v>
      </c>
      <c r="AJ33" s="40">
        <f t="shared" si="15"/>
        <v>168.50221905252261</v>
      </c>
      <c r="AK33" s="40">
        <f t="shared" si="15"/>
        <v>180.33374607494653</v>
      </c>
      <c r="AL33" s="40">
        <f t="shared" si="15"/>
        <v>89.725799418244108</v>
      </c>
      <c r="AM33" s="130">
        <f t="shared" si="15"/>
        <v>219.48119089948216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102.00632653061227</v>
      </c>
      <c r="C34" s="41">
        <f t="shared" ref="C34:AE34" si="16">AVERAGE(C9:C33,C9:C32)</f>
        <v>22.608351069223225</v>
      </c>
      <c r="D34" s="41">
        <f t="shared" si="16"/>
        <v>103.02518974700251</v>
      </c>
      <c r="E34" s="41">
        <f t="shared" si="16"/>
        <v>-23.37585958917122</v>
      </c>
      <c r="F34" s="41">
        <f t="shared" si="16"/>
        <v>133.8426530612245</v>
      </c>
      <c r="G34" s="41">
        <f t="shared" si="16"/>
        <v>89.036232780268662</v>
      </c>
      <c r="H34" s="41">
        <f t="shared" si="16"/>
        <v>39.588462497890916</v>
      </c>
      <c r="I34" s="41">
        <f t="shared" si="16"/>
        <v>5.2773436223453825</v>
      </c>
      <c r="J34" s="41">
        <f t="shared" si="16"/>
        <v>0</v>
      </c>
      <c r="K34" s="41">
        <f t="shared" si="16"/>
        <v>31.545918367346939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31.545918367346939</v>
      </c>
      <c r="R34" s="41">
        <f t="shared" si="16"/>
        <v>2.1067346938775509</v>
      </c>
      <c r="S34" s="41">
        <f t="shared" si="16"/>
        <v>5.4432653061224476</v>
      </c>
      <c r="T34" s="41">
        <f t="shared" si="16"/>
        <v>0</v>
      </c>
      <c r="U34" s="41">
        <f t="shared" si="16"/>
        <v>63.090612244897954</v>
      </c>
      <c r="V34" s="41">
        <f t="shared" si="16"/>
        <v>0</v>
      </c>
      <c r="W34" s="41">
        <f t="shared" si="16"/>
        <v>0</v>
      </c>
      <c r="X34" s="41">
        <f t="shared" si="16"/>
        <v>2.1067346938775509</v>
      </c>
      <c r="Y34" s="41">
        <f t="shared" si="16"/>
        <v>67.87469387755101</v>
      </c>
      <c r="Z34" s="41">
        <f>AVERAGE(Z9:Z33,Z9:Z32)</f>
        <v>0.4375</v>
      </c>
      <c r="AA34" s="41">
        <f>AVERAGE(AA9:AA33,AA9:AA32)</f>
        <v>2.1541666666666663</v>
      </c>
      <c r="AB34" s="41">
        <f>AVERAGE(AB9:AB33,AB9:AB32)</f>
        <v>0</v>
      </c>
      <c r="AC34" s="41">
        <f t="shared" si="16"/>
        <v>72.253750000000025</v>
      </c>
      <c r="AD34" s="41">
        <f t="shared" si="16"/>
        <v>0.53061224489795922</v>
      </c>
      <c r="AE34" s="41">
        <f t="shared" si="16"/>
        <v>74.9583673469388</v>
      </c>
      <c r="AF34" s="41">
        <f t="shared" ref="AF34:AM34" si="17">AVERAGE(AF9:AF33,AF9:AF32)</f>
        <v>0.11889458525345648</v>
      </c>
      <c r="AG34" s="41">
        <f t="shared" si="17"/>
        <v>0.45376785988589075</v>
      </c>
      <c r="AH34" s="41">
        <f t="shared" si="17"/>
        <v>5.1584490370919269</v>
      </c>
      <c r="AI34" s="41">
        <f t="shared" si="17"/>
        <v>7.7107807142082034</v>
      </c>
      <c r="AJ34" s="41">
        <f t="shared" si="17"/>
        <v>89.464804208840064</v>
      </c>
      <c r="AK34" s="41">
        <f t="shared" si="17"/>
        <v>97.409273141590461</v>
      </c>
      <c r="AL34" s="41">
        <f t="shared" si="17"/>
        <v>41.181931885646016</v>
      </c>
      <c r="AM34" s="131">
        <f t="shared" si="17"/>
        <v>170.37376117557395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754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164.88</v>
      </c>
      <c r="Z38" s="212"/>
      <c r="AA38" s="8" t="s">
        <v>21</v>
      </c>
      <c r="AB38" s="5" t="s">
        <v>23</v>
      </c>
      <c r="AC38" s="30"/>
      <c r="AD38" s="213">
        <v>1592.6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70.265000000000001</v>
      </c>
      <c r="AN38" s="214"/>
      <c r="AO38" s="8" t="s">
        <v>21</v>
      </c>
      <c r="AP38" s="5" t="s">
        <v>24</v>
      </c>
      <c r="AQ38" s="212">
        <v>1711.9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3015.49</v>
      </c>
      <c r="C39" s="11" t="s">
        <v>21</v>
      </c>
      <c r="D39" s="9" t="s">
        <v>71</v>
      </c>
      <c r="E39" s="10">
        <v>2467</v>
      </c>
      <c r="F39" s="12" t="s">
        <v>21</v>
      </c>
      <c r="G39" s="98"/>
      <c r="H39" s="101" t="s">
        <v>25</v>
      </c>
      <c r="I39" s="102"/>
      <c r="J39" s="103">
        <v>31.89</v>
      </c>
      <c r="K39" s="104" t="s">
        <v>62</v>
      </c>
      <c r="L39" s="105">
        <v>0.41666666666666669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25.15</v>
      </c>
      <c r="Z39" s="102" t="s">
        <v>62</v>
      </c>
      <c r="AA39" s="108" t="s">
        <v>106</v>
      </c>
      <c r="AB39" s="106" t="s">
        <v>25</v>
      </c>
      <c r="AC39" s="109"/>
      <c r="AD39" s="103">
        <v>88.54</v>
      </c>
      <c r="AE39" s="104" t="s">
        <v>72</v>
      </c>
      <c r="AF39" s="108">
        <v>0.17916666666666667</v>
      </c>
      <c r="AG39" s="106" t="s">
        <v>25</v>
      </c>
      <c r="AH39" s="102"/>
      <c r="AI39" s="103">
        <v>0</v>
      </c>
      <c r="AJ39" s="102" t="s">
        <v>75</v>
      </c>
      <c r="AK39" s="107">
        <v>237.04166666668499</v>
      </c>
      <c r="AL39" s="101" t="s">
        <v>25</v>
      </c>
      <c r="AM39" s="102">
        <v>5</v>
      </c>
      <c r="AN39" s="103" t="s">
        <v>75</v>
      </c>
      <c r="AO39" s="111">
        <v>0.375</v>
      </c>
      <c r="AP39" s="106" t="s">
        <v>25</v>
      </c>
      <c r="AQ39" s="102">
        <v>91.77</v>
      </c>
      <c r="AR39" s="104" t="s">
        <v>75</v>
      </c>
      <c r="AS39" s="107">
        <v>0.66666666666666663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494.5</v>
      </c>
      <c r="F42" s="44" t="s">
        <v>69</v>
      </c>
      <c r="G42" s="47">
        <v>0.79166666666666663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43.57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56.55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245.39000000000004</v>
      </c>
      <c r="F45" s="83" t="s">
        <v>72</v>
      </c>
      <c r="G45" s="48">
        <v>0.83333333333333337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250.65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 AOU 23 </vt:lpstr>
      <vt:lpstr>'26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2023-08-27T07:46:17Z</dcterms:modified>
</cp:coreProperties>
</file>