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E2258CBE-CAF8-489A-A2EE-8484A75EA964}" xr6:coauthVersionLast="47" xr6:coauthVersionMax="47" xr10:uidLastSave="{00000000-0000-0000-0000-000000000000}"/>
  <bookViews>
    <workbookView xWindow="14400" yWindow="30" windowWidth="14295" windowHeight="15600" xr2:uid="{00000000-000D-0000-FFFF-FFFF00000000}"/>
  </bookViews>
  <sheets>
    <sheet name="29 AOU 23 " sheetId="3" r:id="rId1"/>
  </sheets>
  <definedNames>
    <definedName name="_xlnm.Print_Area" localSheetId="0">'29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<sst xmlns="http://schemas.openxmlformats.org/spreadsheetml/2006/main" count="139" uniqueCount="106">
  <si>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</si>
  <si>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</si>
  <si>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</si>
  <si>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</si>
  <si>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</si>
  <si>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</si>
  <si>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</si>
  <si>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</si>
  <si>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</si>
  <si>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</si>
  <si>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</si>
  <si>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</si>
  <si>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</si>
  <si>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</si>
  <si>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</si>
  <si>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</si>
  <si>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</si>
  <si>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</si>
  <si>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</si>
  <si>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</si>
  <si>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</si>
  <si>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</si>
  <si>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</si>
  <si>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</si>
  <si>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</si>
  <si>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</si>
  <si>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</si>
  <si>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</si>
  <si>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</si>
  <si>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</si>
  <si>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</si>
  <si>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</si>
  <si>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</si>
  <si>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</si>
  <si>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</si>
  <si>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</si>
  <si>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</si>
  <si>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</si>
  <si>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</si>
  <si>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</si>
  <si>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</si>
  <si>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</si>
  <si>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</si>
  <si>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</si>
  <si>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</si>
  <si>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</si>
  <si>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</si>
  <si>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</si>
  <si>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</si>
  <si>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</si>
  <si>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</si>
  <si>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</si>
  <si>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</si>
  <si>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</si>
  <si>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</si>
  <si>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</si>
  <si>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</si>
  <si>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</si>
  <si>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</si>
  <si>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</si>
  <si>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</si>
  <si>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</si>
  <si>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</si>
  <si>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</si>
  <si>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</si>
  <si>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</si>
  <si>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</si>
  <si>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</si>
  <si>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</si>
  <si>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</si>
  <si>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</si>
  <si>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</si>
  <si>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</si>
  <si>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</si>
  <si>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</si>
  <si>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</si>
  <si>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</si>
  <si>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</si>
  <si>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</si>
  <si>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</si>
  <si>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</si>
  <si>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</si>
  <si>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</si>
  <si>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</si>
  <si>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</si>
  <si>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</si>
  <si>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</si>
  <si>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</si>
  <si>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</si>
  <si>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</si>
  <si>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</si>
  <si>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</si>
  <si>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</si>
  <si>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</si>
  <si>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</si>
  <si>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</si>
  <si>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</si>
  <si>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</si>
  <si>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</si>
  <si>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</si>
  <si>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</si>
  <si>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</si>
  <si>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</si>
  <si>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TAGBA</t>
  </si>
  <si>
    <t>TAGBA et TETE</t>
  </si>
  <si>
    <t>DOSSA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</si>
</sst>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'!$B$9:$B$32</c:f>
              <c:numCache>
                <c:formatCode>General</c:formatCode>
                <c:ptCount val="24"/>
                <c:pt idx="0">
                  <c:v>40.85</c:v>
                </c:pt>
                <c:pt idx="1">
                  <c:v>45.84</c:v>
                </c:pt>
                <c:pt idx="2">
                  <c:v>41.24</c:v>
                </c:pt>
                <c:pt idx="3">
                  <c:v>41.93</c:v>
                </c:pt>
                <c:pt idx="4">
                  <c:v>44.34</c:v>
                </c:pt>
                <c:pt idx="5">
                  <c:v>43.64</c:v>
                </c:pt>
                <c:pt idx="6">
                  <c:v>59.64</c:v>
                </c:pt>
                <c:pt idx="7">
                  <c:v>75.03</c:v>
                </c:pt>
                <c:pt idx="8">
                  <c:v>86.02000000000001</c:v>
                </c:pt>
                <c:pt idx="9">
                  <c:v>96.59</c:v>
                </c:pt>
                <c:pt idx="10">
                  <c:v>78.98</c:v>
                </c:pt>
                <c:pt idx="11">
                  <c:v>62.059999999999995</c:v>
                </c:pt>
                <c:pt idx="12">
                  <c:v>66.61</c:v>
                </c:pt>
                <c:pt idx="13">
                  <c:v>75.039999999999992</c:v>
                </c:pt>
                <c:pt idx="14">
                  <c:v>89.91</c:v>
                </c:pt>
                <c:pt idx="15">
                  <c:v>97.419999999999987</c:v>
                </c:pt>
                <c:pt idx="16">
                  <c:v>93.15</c:v>
                </c:pt>
                <c:pt idx="17">
                  <c:v>80.990000000000009</c:v>
                </c:pt>
                <c:pt idx="18">
                  <c:v>96.88</c:v>
                </c:pt>
                <c:pt idx="19">
                  <c:v>94.97</c:v>
                </c:pt>
                <c:pt idx="20">
                  <c:v>84.87</c:v>
                </c:pt>
                <c:pt idx="21">
                  <c:v>75.260000000000005</c:v>
                </c:pt>
                <c:pt idx="22">
                  <c:v>58.31</c:v>
                </c:pt>
                <c:pt idx="23">
                  <c:v>53.58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'!$C$9:$C$32</c:f>
              <c:numCache>
                <c:formatCode>General</c:formatCode>
                <c:ptCount val="24"/>
                <c:pt idx="0">
                  <c:v>-1.4045802819993156</c:v>
                </c:pt>
                <c:pt idx="1">
                  <c:v>5.2708813117992221</c:v>
                </c:pt>
                <c:pt idx="2">
                  <c:v>5.6379520146121109</c:v>
                </c:pt>
                <c:pt idx="3">
                  <c:v>3.8069172565191138</c:v>
                </c:pt>
                <c:pt idx="4">
                  <c:v>6.4921184680847048</c:v>
                </c:pt>
                <c:pt idx="5">
                  <c:v>5.8354643836241848</c:v>
                </c:pt>
                <c:pt idx="6">
                  <c:v>17.087619054630672</c:v>
                </c:pt>
                <c:pt idx="7">
                  <c:v>18.782354680240871</c:v>
                </c:pt>
                <c:pt idx="8">
                  <c:v>23.789287188736864</c:v>
                </c:pt>
                <c:pt idx="9">
                  <c:v>25.055728257447171</c:v>
                </c:pt>
                <c:pt idx="10">
                  <c:v>11.075951850906563</c:v>
                </c:pt>
                <c:pt idx="11">
                  <c:v>10.935199551984098</c:v>
                </c:pt>
                <c:pt idx="12">
                  <c:v>1.8330682102696585</c:v>
                </c:pt>
                <c:pt idx="13">
                  <c:v>8.6883346217857707</c:v>
                </c:pt>
                <c:pt idx="14">
                  <c:v>22.078886320434023</c:v>
                </c:pt>
                <c:pt idx="15">
                  <c:v>19.141266827428339</c:v>
                </c:pt>
                <c:pt idx="16">
                  <c:v>16.702345883715552</c:v>
                </c:pt>
                <c:pt idx="17">
                  <c:v>15.191116694609647</c:v>
                </c:pt>
                <c:pt idx="18">
                  <c:v>25.364839788007004</c:v>
                </c:pt>
                <c:pt idx="19">
                  <c:v>20.790925036497754</c:v>
                </c:pt>
                <c:pt idx="20">
                  <c:v>17.474859592931068</c:v>
                </c:pt>
                <c:pt idx="21">
                  <c:v>13.064058336264779</c:v>
                </c:pt>
                <c:pt idx="22">
                  <c:v>6.9963524218001822</c:v>
                </c:pt>
                <c:pt idx="23">
                  <c:v>-1.0310505951369464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'!$D$9:$D$32</c:f>
              <c:numCache>
                <c:formatCode>0.00</c:formatCode>
                <c:ptCount val="24"/>
                <c:pt idx="0">
                  <c:v>67.543341307109728</c:v>
                </c:pt>
                <c:pt idx="1">
                  <c:v>66.068778089557227</c:v>
                </c:pt>
                <c:pt idx="2">
                  <c:v>61.349323489902986</c:v>
                </c:pt>
                <c:pt idx="3">
                  <c:v>64.153560861949359</c:v>
                </c:pt>
                <c:pt idx="4">
                  <c:v>63.650889985997011</c:v>
                </c:pt>
                <c:pt idx="5">
                  <c:v>63.487745550051137</c:v>
                </c:pt>
                <c:pt idx="6">
                  <c:v>68.144293666209975</c:v>
                </c:pt>
                <c:pt idx="7">
                  <c:v>80.936601705445412</c:v>
                </c:pt>
                <c:pt idx="8">
                  <c:v>86.627937543304256</c:v>
                </c:pt>
                <c:pt idx="9">
                  <c:v>95.557522709344539</c:v>
                </c:pt>
                <c:pt idx="10">
                  <c:v>92.276842453316789</c:v>
                </c:pt>
                <c:pt idx="11">
                  <c:v>75.833785480465451</c:v>
                </c:pt>
                <c:pt idx="12">
                  <c:v>88.841142546418226</c:v>
                </c:pt>
                <c:pt idx="13">
                  <c:v>90.809091020770524</c:v>
                </c:pt>
                <c:pt idx="14">
                  <c:v>91.853853130306817</c:v>
                </c:pt>
                <c:pt idx="15">
                  <c:v>101.77156881929065</c:v>
                </c:pt>
                <c:pt idx="16">
                  <c:v>100.18196326773875</c:v>
                </c:pt>
                <c:pt idx="17">
                  <c:v>89.83352192794392</c:v>
                </c:pt>
                <c:pt idx="18">
                  <c:v>95.238439740718135</c:v>
                </c:pt>
                <c:pt idx="19">
                  <c:v>97.708587703826169</c:v>
                </c:pt>
                <c:pt idx="20">
                  <c:v>91.471471110155989</c:v>
                </c:pt>
                <c:pt idx="21">
                  <c:v>86.506526083003081</c:v>
                </c:pt>
                <c:pt idx="22">
                  <c:v>76.067549985867515</c:v>
                </c:pt>
                <c:pt idx="23">
                  <c:v>79.647658675490447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'!$E$9:$E$32</c:f>
              <c:numCache>
                <c:formatCode>0.00</c:formatCode>
                <c:ptCount val="24"/>
                <c:pt idx="0">
                  <c:v>-25.288761025110418</c:v>
                </c:pt>
                <c:pt idx="1">
                  <c:v>-25.499659401356478</c:v>
                </c:pt>
                <c:pt idx="2">
                  <c:v>-25.747275504515109</c:v>
                </c:pt>
                <c:pt idx="3">
                  <c:v>-26.030478118468462</c:v>
                </c:pt>
                <c:pt idx="4">
                  <c:v>-25.803008454081741</c:v>
                </c:pt>
                <c:pt idx="5">
                  <c:v>-25.683209933675307</c:v>
                </c:pt>
                <c:pt idx="6">
                  <c:v>-25.591912720840661</c:v>
                </c:pt>
                <c:pt idx="7">
                  <c:v>-24.688956385686293</c:v>
                </c:pt>
                <c:pt idx="8">
                  <c:v>-24.397224732041121</c:v>
                </c:pt>
                <c:pt idx="9">
                  <c:v>-24.023250966791743</c:v>
                </c:pt>
                <c:pt idx="10">
                  <c:v>-24.372794304223358</c:v>
                </c:pt>
                <c:pt idx="11">
                  <c:v>-24.708985032449547</c:v>
                </c:pt>
                <c:pt idx="12">
                  <c:v>-24.064210756687913</c:v>
                </c:pt>
                <c:pt idx="13">
                  <c:v>-24.45742564255632</c:v>
                </c:pt>
                <c:pt idx="14">
                  <c:v>-24.022739450740829</c:v>
                </c:pt>
                <c:pt idx="15">
                  <c:v>-23.492835646719026</c:v>
                </c:pt>
                <c:pt idx="16">
                  <c:v>-23.734309151454326</c:v>
                </c:pt>
                <c:pt idx="17">
                  <c:v>-24.034638622553548</c:v>
                </c:pt>
                <c:pt idx="18">
                  <c:v>-23.723279528725168</c:v>
                </c:pt>
                <c:pt idx="19">
                  <c:v>-23.529512740323934</c:v>
                </c:pt>
                <c:pt idx="20">
                  <c:v>-24.076330703087034</c:v>
                </c:pt>
                <c:pt idx="21">
                  <c:v>-24.31058441926784</c:v>
                </c:pt>
                <c:pt idx="22">
                  <c:v>-24.753902407667713</c:v>
                </c:pt>
                <c:pt idx="23">
                  <c:v>-25.036608080353513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'!$Q$9:$Q$32</c:f>
              <c:numCache>
                <c:formatCode>0.00</c:formatCode>
                <c:ptCount val="24"/>
                <c:pt idx="0">
                  <c:v>31.32</c:v>
                </c:pt>
                <c:pt idx="1">
                  <c:v>31.38</c:v>
                </c:pt>
                <c:pt idx="2">
                  <c:v>31.47</c:v>
                </c:pt>
                <c:pt idx="3">
                  <c:v>31.77</c:v>
                </c:pt>
                <c:pt idx="4">
                  <c:v>31.61</c:v>
                </c:pt>
                <c:pt idx="5">
                  <c:v>31.5</c:v>
                </c:pt>
                <c:pt idx="6">
                  <c:v>31.86</c:v>
                </c:pt>
                <c:pt idx="7">
                  <c:v>31.69</c:v>
                </c:pt>
                <c:pt idx="8">
                  <c:v>31.69</c:v>
                </c:pt>
                <c:pt idx="9">
                  <c:v>31.61</c:v>
                </c:pt>
                <c:pt idx="10">
                  <c:v>31.77</c:v>
                </c:pt>
                <c:pt idx="11">
                  <c:v>31.6</c:v>
                </c:pt>
                <c:pt idx="12">
                  <c:v>31.21</c:v>
                </c:pt>
                <c:pt idx="13">
                  <c:v>31.76</c:v>
                </c:pt>
                <c:pt idx="14">
                  <c:v>31.71</c:v>
                </c:pt>
                <c:pt idx="15">
                  <c:v>31.38</c:v>
                </c:pt>
                <c:pt idx="16">
                  <c:v>31.54</c:v>
                </c:pt>
                <c:pt idx="17">
                  <c:v>31.48</c:v>
                </c:pt>
                <c:pt idx="18">
                  <c:v>31.66</c:v>
                </c:pt>
                <c:pt idx="19">
                  <c:v>31.38</c:v>
                </c:pt>
                <c:pt idx="20">
                  <c:v>31.66</c:v>
                </c:pt>
                <c:pt idx="21">
                  <c:v>31.6</c:v>
                </c:pt>
                <c:pt idx="22">
                  <c:v>31.62</c:v>
                </c:pt>
                <c:pt idx="23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'!$AE$9:$AE$32</c:f>
              <c:numCache>
                <c:formatCode>0.00</c:formatCode>
                <c:ptCount val="24"/>
                <c:pt idx="0">
                  <c:v>70.87</c:v>
                </c:pt>
                <c:pt idx="1">
                  <c:v>60.98</c:v>
                </c:pt>
                <c:pt idx="2">
                  <c:v>60.25</c:v>
                </c:pt>
                <c:pt idx="3">
                  <c:v>59.87</c:v>
                </c:pt>
                <c:pt idx="4">
                  <c:v>59.98</c:v>
                </c:pt>
                <c:pt idx="5">
                  <c:v>60.86</c:v>
                </c:pt>
                <c:pt idx="6">
                  <c:v>60.29</c:v>
                </c:pt>
                <c:pt idx="7">
                  <c:v>71.430000000000007</c:v>
                </c:pt>
                <c:pt idx="8">
                  <c:v>70.680000000000007</c:v>
                </c:pt>
                <c:pt idx="9">
                  <c:v>71.06</c:v>
                </c:pt>
                <c:pt idx="10">
                  <c:v>81.94</c:v>
                </c:pt>
                <c:pt idx="11">
                  <c:v>80.73</c:v>
                </c:pt>
                <c:pt idx="12">
                  <c:v>85.52</c:v>
                </c:pt>
                <c:pt idx="13">
                  <c:v>82.54</c:v>
                </c:pt>
                <c:pt idx="14">
                  <c:v>81.239999999999995</c:v>
                </c:pt>
                <c:pt idx="15">
                  <c:v>81.28</c:v>
                </c:pt>
                <c:pt idx="16">
                  <c:v>82.31</c:v>
                </c:pt>
                <c:pt idx="17">
                  <c:v>81.63</c:v>
                </c:pt>
                <c:pt idx="18">
                  <c:v>83.21</c:v>
                </c:pt>
                <c:pt idx="19">
                  <c:v>82.58</c:v>
                </c:pt>
                <c:pt idx="20">
                  <c:v>82.94</c:v>
                </c:pt>
                <c:pt idx="21">
                  <c:v>82.23</c:v>
                </c:pt>
                <c:pt idx="22">
                  <c:v>82.65</c:v>
                </c:pt>
                <c:pt idx="23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'!$AK$9:$AK$32</c:f>
              <c:numCache>
                <c:formatCode>0.00</c:formatCode>
                <c:ptCount val="24"/>
                <c:pt idx="0">
                  <c:v>69.465419718000689</c:v>
                </c:pt>
                <c:pt idx="1">
                  <c:v>66.250881311799219</c:v>
                </c:pt>
                <c:pt idx="2">
                  <c:v>65.887952014612111</c:v>
                </c:pt>
                <c:pt idx="3">
                  <c:v>63.676917256519111</c:v>
                </c:pt>
                <c:pt idx="4">
                  <c:v>66.472118468084702</c:v>
                </c:pt>
                <c:pt idx="5">
                  <c:v>66.695464383624184</c:v>
                </c:pt>
                <c:pt idx="6">
                  <c:v>77.377619054630671</c:v>
                </c:pt>
                <c:pt idx="7">
                  <c:v>90.212354680240878</c:v>
                </c:pt>
                <c:pt idx="8">
                  <c:v>94.469287188736871</c:v>
                </c:pt>
                <c:pt idx="9">
                  <c:v>96.115728257447174</c:v>
                </c:pt>
                <c:pt idx="10">
                  <c:v>93.015951850906561</c:v>
                </c:pt>
                <c:pt idx="11">
                  <c:v>91.665199551984102</c:v>
                </c:pt>
                <c:pt idx="12">
                  <c:v>87.353068210269655</c:v>
                </c:pt>
                <c:pt idx="13">
                  <c:v>91.228334621785777</c:v>
                </c:pt>
                <c:pt idx="14">
                  <c:v>103.31888632043402</c:v>
                </c:pt>
                <c:pt idx="15">
                  <c:v>100.42126682742834</c:v>
                </c:pt>
                <c:pt idx="16">
                  <c:v>99.012345883715554</c:v>
                </c:pt>
                <c:pt idx="17">
                  <c:v>96.821116694609643</c:v>
                </c:pt>
                <c:pt idx="18">
                  <c:v>108.574839788007</c:v>
                </c:pt>
                <c:pt idx="19">
                  <c:v>103.37092503649775</c:v>
                </c:pt>
                <c:pt idx="20">
                  <c:v>100.41485959293107</c:v>
                </c:pt>
                <c:pt idx="21">
                  <c:v>95.294058336264783</c:v>
                </c:pt>
                <c:pt idx="22">
                  <c:v>89.646352421800188</c:v>
                </c:pt>
                <c:pt idx="23">
                  <c:v>81.618949404863059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'!$AM$9:$AM$32</c:f>
              <c:numCache>
                <c:formatCode>0.00</c:formatCode>
                <c:ptCount val="24"/>
                <c:pt idx="0">
                  <c:v>125.89334130710974</c:v>
                </c:pt>
                <c:pt idx="1">
                  <c:v>123.86877808955722</c:v>
                </c:pt>
                <c:pt idx="2">
                  <c:v>118.75932348990298</c:v>
                </c:pt>
                <c:pt idx="3">
                  <c:v>121.55356086194935</c:v>
                </c:pt>
                <c:pt idx="4">
                  <c:v>121.10088998599701</c:v>
                </c:pt>
                <c:pt idx="5">
                  <c:v>121.21774555005113</c:v>
                </c:pt>
                <c:pt idx="6">
                  <c:v>126.20429366620998</c:v>
                </c:pt>
                <c:pt idx="7">
                  <c:v>138.81660170544541</c:v>
                </c:pt>
                <c:pt idx="8">
                  <c:v>144.68793754330426</c:v>
                </c:pt>
                <c:pt idx="9">
                  <c:v>153.24752270934454</c:v>
                </c:pt>
                <c:pt idx="10">
                  <c:v>149.7668424533168</c:v>
                </c:pt>
                <c:pt idx="11">
                  <c:v>133.54378548046546</c:v>
                </c:pt>
                <c:pt idx="12">
                  <c:v>146.70114254641823</c:v>
                </c:pt>
                <c:pt idx="13">
                  <c:v>148.26909102077053</c:v>
                </c:pt>
                <c:pt idx="14">
                  <c:v>149.53385313030682</c:v>
                </c:pt>
                <c:pt idx="15">
                  <c:v>159.37156881929064</c:v>
                </c:pt>
                <c:pt idx="16">
                  <c:v>157.95196326773876</c:v>
                </c:pt>
                <c:pt idx="17">
                  <c:v>147.63352192794392</c:v>
                </c:pt>
                <c:pt idx="18">
                  <c:v>152.93843974071814</c:v>
                </c:pt>
                <c:pt idx="19">
                  <c:v>155.14858770382617</c:v>
                </c:pt>
                <c:pt idx="20">
                  <c:v>148.84147111015599</c:v>
                </c:pt>
                <c:pt idx="21">
                  <c:v>143.74652608300309</c:v>
                </c:pt>
                <c:pt idx="22">
                  <c:v>134.69754998586751</c:v>
                </c:pt>
                <c:pt idx="23">
                  <c:v>138.11765867549045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'!$F$9:$F$32</c:f>
              <c:numCache>
                <c:formatCode>General</c:formatCode>
                <c:ptCount val="24"/>
                <c:pt idx="0">
                  <c:v>206.31</c:v>
                </c:pt>
                <c:pt idx="1">
                  <c:v>194.88</c:v>
                </c:pt>
                <c:pt idx="2">
                  <c:v>195.93</c:v>
                </c:pt>
                <c:pt idx="3">
                  <c:v>194.44</c:v>
                </c:pt>
                <c:pt idx="4">
                  <c:v>191.15</c:v>
                </c:pt>
                <c:pt idx="5">
                  <c:v>178.89</c:v>
                </c:pt>
                <c:pt idx="6">
                  <c:v>171.4</c:v>
                </c:pt>
                <c:pt idx="7">
                  <c:v>159.38</c:v>
                </c:pt>
                <c:pt idx="8">
                  <c:v>160.16</c:v>
                </c:pt>
                <c:pt idx="9">
                  <c:v>159.01</c:v>
                </c:pt>
                <c:pt idx="10">
                  <c:v>151.26</c:v>
                </c:pt>
                <c:pt idx="11">
                  <c:v>144.79</c:v>
                </c:pt>
                <c:pt idx="12">
                  <c:v>144.52000000000001</c:v>
                </c:pt>
                <c:pt idx="13">
                  <c:v>173.79</c:v>
                </c:pt>
                <c:pt idx="14">
                  <c:v>166.05</c:v>
                </c:pt>
                <c:pt idx="15">
                  <c:v>168.11</c:v>
                </c:pt>
                <c:pt idx="16">
                  <c:v>197.26</c:v>
                </c:pt>
                <c:pt idx="17">
                  <c:v>218.84</c:v>
                </c:pt>
                <c:pt idx="18">
                  <c:v>256.76</c:v>
                </c:pt>
                <c:pt idx="19">
                  <c:v>256.24</c:v>
                </c:pt>
                <c:pt idx="20">
                  <c:v>250.68</c:v>
                </c:pt>
                <c:pt idx="21">
                  <c:v>243.38</c:v>
                </c:pt>
                <c:pt idx="22">
                  <c:v>228.42</c:v>
                </c:pt>
                <c:pt idx="23">
                  <c:v>211.99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'!$G$9:$G$32</c:f>
              <c:numCache>
                <c:formatCode>0.00</c:formatCode>
                <c:ptCount val="24"/>
                <c:pt idx="0">
                  <c:v>117.08660099396819</c:v>
                </c:pt>
                <c:pt idx="1">
                  <c:v>109.43007279702306</c:v>
                </c:pt>
                <c:pt idx="2">
                  <c:v>110.1899087868287</c:v>
                </c:pt>
                <c:pt idx="3">
                  <c:v>108.84354352955002</c:v>
                </c:pt>
                <c:pt idx="4">
                  <c:v>106.60242921090816</c:v>
                </c:pt>
                <c:pt idx="5">
                  <c:v>100.69509896210613</c:v>
                </c:pt>
                <c:pt idx="6">
                  <c:v>99.761545616265195</c:v>
                </c:pt>
                <c:pt idx="7">
                  <c:v>97.46990935079684</c:v>
                </c:pt>
                <c:pt idx="8">
                  <c:v>101.94706688345082</c:v>
                </c:pt>
                <c:pt idx="9">
                  <c:v>106.03355624284738</c:v>
                </c:pt>
                <c:pt idx="10">
                  <c:v>93.239219569998454</c:v>
                </c:pt>
                <c:pt idx="11">
                  <c:v>90.274912760331262</c:v>
                </c:pt>
                <c:pt idx="12">
                  <c:v>93.956757388502808</c:v>
                </c:pt>
                <c:pt idx="13">
                  <c:v>106.4570578383475</c:v>
                </c:pt>
                <c:pt idx="14">
                  <c:v>105.0428392601125</c:v>
                </c:pt>
                <c:pt idx="15">
                  <c:v>110.05060839064248</c:v>
                </c:pt>
                <c:pt idx="16">
                  <c:v>120.49350339180522</c:v>
                </c:pt>
                <c:pt idx="17">
                  <c:v>125.00325611542873</c:v>
                </c:pt>
                <c:pt idx="18">
                  <c:v>148.57103929851428</c:v>
                </c:pt>
                <c:pt idx="19">
                  <c:v>143.86972126135362</c:v>
                </c:pt>
                <c:pt idx="20">
                  <c:v>139.59920236631064</c:v>
                </c:pt>
                <c:pt idx="21">
                  <c:v>136.10674638964176</c:v>
                </c:pt>
                <c:pt idx="22">
                  <c:v>125.93971225842677</c:v>
                </c:pt>
                <c:pt idx="23">
                  <c:v>118.62712866689975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'!$H$9:$H$32</c:f>
              <c:numCache>
                <c:formatCode>0.00</c:formatCode>
                <c:ptCount val="24"/>
                <c:pt idx="0">
                  <c:v>81.223362482475252</c:v>
                </c:pt>
                <c:pt idx="1">
                  <c:v>77.884223089528135</c:v>
                </c:pt>
                <c:pt idx="2">
                  <c:v>78.134487833926244</c:v>
                </c:pt>
                <c:pt idx="3">
                  <c:v>78.04747204697513</c:v>
                </c:pt>
                <c:pt idx="4">
                  <c:v>77.123604002193431</c:v>
                </c:pt>
                <c:pt idx="5">
                  <c:v>71.187785746260616</c:v>
                </c:pt>
                <c:pt idx="6">
                  <c:v>64.67503814012538</c:v>
                </c:pt>
                <c:pt idx="7">
                  <c:v>54.455344451705059</c:v>
                </c:pt>
                <c:pt idx="8">
                  <c:v>50.456092450204103</c:v>
                </c:pt>
                <c:pt idx="9">
                  <c:v>45.178183815031318</c:v>
                </c:pt>
                <c:pt idx="10">
                  <c:v>50.403777259084592</c:v>
                </c:pt>
                <c:pt idx="11">
                  <c:v>47.348375323844223</c:v>
                </c:pt>
                <c:pt idx="12">
                  <c:v>43.021478053712976</c:v>
                </c:pt>
                <c:pt idx="13">
                  <c:v>58.973051316934011</c:v>
                </c:pt>
                <c:pt idx="14">
                  <c:v>52.909085814540774</c:v>
                </c:pt>
                <c:pt idx="15">
                  <c:v>49.982596340478871</c:v>
                </c:pt>
                <c:pt idx="16">
                  <c:v>68.364806390936025</c:v>
                </c:pt>
                <c:pt idx="17">
                  <c:v>85.360574769686792</c:v>
                </c:pt>
                <c:pt idx="18">
                  <c:v>98.271849599418474</c:v>
                </c:pt>
                <c:pt idx="19">
                  <c:v>102.47292742564436</c:v>
                </c:pt>
                <c:pt idx="20">
                  <c:v>101.39472401056939</c:v>
                </c:pt>
                <c:pt idx="21">
                  <c:v>97.864576793795223</c:v>
                </c:pt>
                <c:pt idx="22">
                  <c:v>93.640083742411662</c:v>
                </c:pt>
                <c:pt idx="23">
                  <c:v>85.146998276590054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'!$I$9:$I$32</c:f>
              <c:numCache>
                <c:formatCode>0.00</c:formatCode>
                <c:ptCount val="24"/>
                <c:pt idx="0">
                  <c:v>8.0000365235565578</c:v>
                </c:pt>
                <c:pt idx="1">
                  <c:v>7.5657041134488159</c:v>
                </c:pt>
                <c:pt idx="2">
                  <c:v>7.6056033792450526</c:v>
                </c:pt>
                <c:pt idx="3">
                  <c:v>7.548984423474848</c:v>
                </c:pt>
                <c:pt idx="4">
                  <c:v>7.4239667868984318</c:v>
                </c:pt>
                <c:pt idx="5">
                  <c:v>7.0071152916332258</c:v>
                </c:pt>
                <c:pt idx="6">
                  <c:v>6.9634162436094291</c:v>
                </c:pt>
                <c:pt idx="7">
                  <c:v>7.4547461974980811</c:v>
                </c:pt>
                <c:pt idx="8">
                  <c:v>7.7568406663450835</c:v>
                </c:pt>
                <c:pt idx="9">
                  <c:v>7.7982599421212901</c:v>
                </c:pt>
                <c:pt idx="10">
                  <c:v>7.6170031709169441</c:v>
                </c:pt>
                <c:pt idx="11">
                  <c:v>7.1667119158245205</c:v>
                </c:pt>
                <c:pt idx="12">
                  <c:v>7.5417645577842611</c:v>
                </c:pt>
                <c:pt idx="13">
                  <c:v>8.3598908447184765</c:v>
                </c:pt>
                <c:pt idx="14">
                  <c:v>8.0980749253467064</c:v>
                </c:pt>
                <c:pt idx="15">
                  <c:v>8.0767952688786675</c:v>
                </c:pt>
                <c:pt idx="16">
                  <c:v>8.4016902172587589</c:v>
                </c:pt>
                <c:pt idx="17">
                  <c:v>8.4761691148844687</c:v>
                </c:pt>
                <c:pt idx="18">
                  <c:v>9.9171111020672225</c:v>
                </c:pt>
                <c:pt idx="19">
                  <c:v>9.8973513130020461</c:v>
                </c:pt>
                <c:pt idx="20">
                  <c:v>9.6860736231199649</c:v>
                </c:pt>
                <c:pt idx="21">
                  <c:v>9.4086768165630001</c:v>
                </c:pt>
                <c:pt idx="22">
                  <c:v>8.8402039991615577</c:v>
                </c:pt>
                <c:pt idx="23">
                  <c:v>8.2158730565101887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2.5</c:v>
                </c:pt>
                <c:pt idx="7">
                  <c:v>9.6999999999999993</c:v>
                </c:pt>
                <c:pt idx="8">
                  <c:v>9.6</c:v>
                </c:pt>
                <c:pt idx="9">
                  <c:v>7.1</c:v>
                </c:pt>
                <c:pt idx="10">
                  <c:v>14</c:v>
                </c:pt>
                <c:pt idx="11">
                  <c:v>14.2</c:v>
                </c:pt>
                <c:pt idx="12">
                  <c:v>15.3</c:v>
                </c:pt>
                <c:pt idx="13">
                  <c:v>7.5</c:v>
                </c:pt>
                <c:pt idx="14">
                  <c:v>8.1999999999999993</c:v>
                </c:pt>
                <c:pt idx="15">
                  <c:v>8.1999999999999993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AOU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AOU 23 '!$AJ$9:$AJ$32</c:f>
              <c:numCache>
                <c:formatCode>0.00</c:formatCode>
                <c:ptCount val="24"/>
                <c:pt idx="0">
                  <c:v>117.08660099396819</c:v>
                </c:pt>
                <c:pt idx="1">
                  <c:v>109.43007279702306</c:v>
                </c:pt>
                <c:pt idx="2">
                  <c:v>110.1899087868287</c:v>
                </c:pt>
                <c:pt idx="3">
                  <c:v>108.84354352955002</c:v>
                </c:pt>
                <c:pt idx="4">
                  <c:v>106.60242921090816</c:v>
                </c:pt>
                <c:pt idx="5">
                  <c:v>101.69509896210613</c:v>
                </c:pt>
                <c:pt idx="6">
                  <c:v>102.2615456162652</c:v>
                </c:pt>
                <c:pt idx="7">
                  <c:v>107.16990935079684</c:v>
                </c:pt>
                <c:pt idx="8">
                  <c:v>111.54706688345081</c:v>
                </c:pt>
                <c:pt idx="9">
                  <c:v>113.13355624284738</c:v>
                </c:pt>
                <c:pt idx="10">
                  <c:v>107.23921956999845</c:v>
                </c:pt>
                <c:pt idx="11">
                  <c:v>104.47491276033126</c:v>
                </c:pt>
                <c:pt idx="12">
                  <c:v>109.25675738850281</c:v>
                </c:pt>
                <c:pt idx="13">
                  <c:v>113.9570578383475</c:v>
                </c:pt>
                <c:pt idx="14">
                  <c:v>113.2428392601125</c:v>
                </c:pt>
                <c:pt idx="15">
                  <c:v>118.25060839064248</c:v>
                </c:pt>
                <c:pt idx="16">
                  <c:v>122.49350339180522</c:v>
                </c:pt>
                <c:pt idx="17">
                  <c:v>125.00325611542873</c:v>
                </c:pt>
                <c:pt idx="18">
                  <c:v>148.57103929851428</c:v>
                </c:pt>
                <c:pt idx="19">
                  <c:v>143.86972126135362</c:v>
                </c:pt>
                <c:pt idx="20">
                  <c:v>139.59920236631064</c:v>
                </c:pt>
                <c:pt idx="21">
                  <c:v>136.10674638964176</c:v>
                </c:pt>
                <c:pt idx="22">
                  <c:v>125.93971225842677</c:v>
                </c:pt>
                <c:pt idx="23">
                  <c:v>118.62712866689975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AOU 23 '!$AL$9:$AL$32</c:f>
              <c:numCache>
                <c:formatCode>0.00</c:formatCode>
                <c:ptCount val="24"/>
                <c:pt idx="0">
                  <c:v>81.223362482475252</c:v>
                </c:pt>
                <c:pt idx="1">
                  <c:v>77.884223089528135</c:v>
                </c:pt>
                <c:pt idx="2">
                  <c:v>78.134487833926244</c:v>
                </c:pt>
                <c:pt idx="3">
                  <c:v>78.04747204697513</c:v>
                </c:pt>
                <c:pt idx="4">
                  <c:v>77.123604002193431</c:v>
                </c:pt>
                <c:pt idx="5">
                  <c:v>71.477785746260622</c:v>
                </c:pt>
                <c:pt idx="6">
                  <c:v>69.805038140125376</c:v>
                </c:pt>
                <c:pt idx="7">
                  <c:v>77.335344451705055</c:v>
                </c:pt>
                <c:pt idx="8">
                  <c:v>80.606092450204102</c:v>
                </c:pt>
                <c:pt idx="9">
                  <c:v>80.068183815031318</c:v>
                </c:pt>
                <c:pt idx="10">
                  <c:v>81.373777259084591</c:v>
                </c:pt>
                <c:pt idx="11">
                  <c:v>72.738375323844224</c:v>
                </c:pt>
                <c:pt idx="12">
                  <c:v>77.451478053712975</c:v>
                </c:pt>
                <c:pt idx="13">
                  <c:v>93.463051316934013</c:v>
                </c:pt>
                <c:pt idx="14">
                  <c:v>87.549085814540774</c:v>
                </c:pt>
                <c:pt idx="15">
                  <c:v>82.002596340478874</c:v>
                </c:pt>
                <c:pt idx="16">
                  <c:v>85.984806390936029</c:v>
                </c:pt>
                <c:pt idx="17">
                  <c:v>85.360574769686792</c:v>
                </c:pt>
                <c:pt idx="18">
                  <c:v>98.271849599418474</c:v>
                </c:pt>
                <c:pt idx="19">
                  <c:v>102.47292742564436</c:v>
                </c:pt>
                <c:pt idx="20">
                  <c:v>101.39472401056939</c:v>
                </c:pt>
                <c:pt idx="21">
                  <c:v>97.864576793795223</c:v>
                </c:pt>
                <c:pt idx="22">
                  <c:v>93.640083742411662</c:v>
                </c:pt>
                <c:pt idx="23">
                  <c:v>85.146998276590054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F57" sqref="F5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8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45167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40.85</v>
      </c>
      <c r="C9" s="51">
        <f t="shared" ref="C9:C32" si="0">AK9-AE9</f>
        <v>-1.4045802819993156</v>
      </c>
      <c r="D9" s="52">
        <f t="shared" ref="D9:D32" si="1">AM9-Y9</f>
        <v>67.543341307109728</v>
      </c>
      <c r="E9" s="59">
        <f t="shared" ref="E9:E32" si="2">(AG9+AI9)-Q9</f>
        <v>-25.288761025110418</v>
      </c>
      <c r="F9" s="76">
        <v>206.31</v>
      </c>
      <c r="G9" s="52">
        <f t="shared" ref="G9:G32" si="3">AJ9-AD9</f>
        <v>117.08660099396819</v>
      </c>
      <c r="H9" s="52">
        <f t="shared" ref="H9:H32" si="4">AL9-X9</f>
        <v>81.223362482475252</v>
      </c>
      <c r="I9" s="53">
        <f t="shared" ref="I9:I32" si="5">(AH9+AF9)-P9</f>
        <v>8.0000365235565578</v>
      </c>
      <c r="J9" s="58">
        <v>0</v>
      </c>
      <c r="K9" s="84">
        <v>31.32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31.32</v>
      </c>
      <c r="R9" s="91">
        <v>0</v>
      </c>
      <c r="S9" s="84">
        <v>0</v>
      </c>
      <c r="T9" s="84">
        <v>0</v>
      </c>
      <c r="U9" s="84">
        <v>58.35</v>
      </c>
      <c r="V9" s="84">
        <v>0</v>
      </c>
      <c r="W9" s="90">
        <v>0</v>
      </c>
      <c r="X9" s="94">
        <f>R9+T9+V9</f>
        <v>0</v>
      </c>
      <c r="Y9" s="95">
        <f>S9+U9+W9</f>
        <v>58.35</v>
      </c>
      <c r="Z9" s="91">
        <v>0</v>
      </c>
      <c r="AA9" s="84">
        <v>0</v>
      </c>
      <c r="AB9" s="84">
        <v>0</v>
      </c>
      <c r="AC9" s="84">
        <v>70.87</v>
      </c>
      <c r="AD9" s="96">
        <f>Z9+AB9</f>
        <v>0</v>
      </c>
      <c r="AE9" s="52">
        <f>AA9+AC9</f>
        <v>70.87</v>
      </c>
      <c r="AF9" s="116">
        <v>0.16645241935483901</v>
      </c>
      <c r="AG9" s="117">
        <v>0.40281303763440901</v>
      </c>
      <c r="AH9" s="54">
        <f t="shared" ref="AH9:AH32" si="6">(F9+P9+X9+AD9)-(AJ9+AL9+AF9)</f>
        <v>7.8335841042017194</v>
      </c>
      <c r="AI9" s="63">
        <f t="shared" ref="AI9:AI32" si="7">(B9+Q9+Y9+AE9)-(AM9+AK9+AG9)</f>
        <v>5.628425937255173</v>
      </c>
      <c r="AJ9" s="64">
        <v>117.08660099396819</v>
      </c>
      <c r="AK9" s="61">
        <v>69.465419718000689</v>
      </c>
      <c r="AL9" s="66">
        <v>81.223362482475252</v>
      </c>
      <c r="AM9" s="61">
        <v>125.89334130710974</v>
      </c>
      <c r="AS9" s="121"/>
      <c r="BA9" s="42"/>
      <c r="BB9" s="42"/>
    </row>
    <row r="10" spans="1:54" ht="15.75" x14ac:dyDescent="0.25">
      <c r="A10" s="25">
        <v>2</v>
      </c>
      <c r="B10" s="69">
        <v>45.84</v>
      </c>
      <c r="C10" s="51">
        <f t="shared" si="0"/>
        <v>5.2708813117992221</v>
      </c>
      <c r="D10" s="52">
        <f t="shared" si="1"/>
        <v>66.068778089557227</v>
      </c>
      <c r="E10" s="59">
        <f t="shared" si="2"/>
        <v>-25.499659401356478</v>
      </c>
      <c r="F10" s="68">
        <v>194.88</v>
      </c>
      <c r="G10" s="52">
        <f t="shared" si="3"/>
        <v>109.43007279702306</v>
      </c>
      <c r="H10" s="52">
        <f t="shared" si="4"/>
        <v>77.884223089528135</v>
      </c>
      <c r="I10" s="53">
        <f t="shared" si="5"/>
        <v>7.5657041134488159</v>
      </c>
      <c r="J10" s="58">
        <v>0</v>
      </c>
      <c r="K10" s="81">
        <v>31.38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31.38</v>
      </c>
      <c r="R10" s="91">
        <v>0</v>
      </c>
      <c r="S10" s="84">
        <v>0</v>
      </c>
      <c r="T10" s="84">
        <v>0</v>
      </c>
      <c r="U10" s="84">
        <v>57.8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57.8</v>
      </c>
      <c r="Z10" s="91">
        <v>0</v>
      </c>
      <c r="AA10" s="84">
        <v>0</v>
      </c>
      <c r="AB10" s="84">
        <v>0</v>
      </c>
      <c r="AC10" s="84">
        <v>60.98</v>
      </c>
      <c r="AD10" s="96">
        <f t="shared" ref="AD10:AD32" si="12">Z10+AB10</f>
        <v>0</v>
      </c>
      <c r="AE10" s="52">
        <f t="shared" ref="AE10:AE32" si="13">AA10+AC10</f>
        <v>60.98</v>
      </c>
      <c r="AF10" s="118">
        <v>0.16645241935483901</v>
      </c>
      <c r="AG10" s="117">
        <v>0.40281303763440901</v>
      </c>
      <c r="AH10" s="54">
        <f t="shared" si="6"/>
        <v>7.3992516940939765</v>
      </c>
      <c r="AI10" s="63">
        <f t="shared" si="7"/>
        <v>5.4775275610091114</v>
      </c>
      <c r="AJ10" s="64">
        <v>109.43007279702306</v>
      </c>
      <c r="AK10" s="61">
        <v>66.250881311799219</v>
      </c>
      <c r="AL10" s="66">
        <v>77.884223089528135</v>
      </c>
      <c r="AM10" s="61">
        <v>123.86877808955722</v>
      </c>
      <c r="AS10" s="121"/>
      <c r="BA10" s="42"/>
      <c r="BB10" s="42"/>
    </row>
    <row r="11" spans="1:54" ht="15" customHeight="1" x14ac:dyDescent="0.25">
      <c r="A11" s="25">
        <v>3</v>
      </c>
      <c r="B11" s="69">
        <v>41.24</v>
      </c>
      <c r="C11" s="51">
        <f t="shared" si="0"/>
        <v>5.6379520146121109</v>
      </c>
      <c r="D11" s="52">
        <f t="shared" si="1"/>
        <v>61.349323489902986</v>
      </c>
      <c r="E11" s="59">
        <f t="shared" si="2"/>
        <v>-25.747275504515109</v>
      </c>
      <c r="F11" s="68">
        <v>195.93</v>
      </c>
      <c r="G11" s="52">
        <f t="shared" si="3"/>
        <v>110.1899087868287</v>
      </c>
      <c r="H11" s="52">
        <f t="shared" si="4"/>
        <v>78.134487833926244</v>
      </c>
      <c r="I11" s="53">
        <f t="shared" si="5"/>
        <v>7.6056033792450526</v>
      </c>
      <c r="J11" s="58">
        <v>0</v>
      </c>
      <c r="K11" s="81">
        <v>31.47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31.47</v>
      </c>
      <c r="R11" s="91">
        <v>0</v>
      </c>
      <c r="S11" s="84">
        <v>0</v>
      </c>
      <c r="T11" s="84">
        <v>0</v>
      </c>
      <c r="U11" s="84">
        <v>57.41</v>
      </c>
      <c r="V11" s="84">
        <v>0</v>
      </c>
      <c r="W11" s="84">
        <v>0</v>
      </c>
      <c r="X11" s="94">
        <f t="shared" si="10"/>
        <v>0</v>
      </c>
      <c r="Y11" s="95">
        <f t="shared" si="11"/>
        <v>57.41</v>
      </c>
      <c r="Z11" s="91">
        <v>0</v>
      </c>
      <c r="AA11" s="84">
        <v>0</v>
      </c>
      <c r="AB11" s="84">
        <v>0</v>
      </c>
      <c r="AC11" s="84">
        <v>60.25</v>
      </c>
      <c r="AD11" s="96">
        <f t="shared" si="12"/>
        <v>0</v>
      </c>
      <c r="AE11" s="52">
        <f t="shared" si="13"/>
        <v>60.25</v>
      </c>
      <c r="AF11" s="118">
        <v>0.16645241935483901</v>
      </c>
      <c r="AG11" s="117">
        <v>0.40281303763440901</v>
      </c>
      <c r="AH11" s="54">
        <f t="shared" si="6"/>
        <v>7.4391509598902132</v>
      </c>
      <c r="AI11" s="63">
        <f t="shared" si="7"/>
        <v>5.3199114578504805</v>
      </c>
      <c r="AJ11" s="64">
        <v>110.1899087868287</v>
      </c>
      <c r="AK11" s="61">
        <v>65.887952014612111</v>
      </c>
      <c r="AL11" s="66">
        <v>78.134487833926244</v>
      </c>
      <c r="AM11" s="61">
        <v>118.75932348990298</v>
      </c>
      <c r="AS11" s="121"/>
      <c r="BA11" s="42"/>
      <c r="BB11" s="42"/>
    </row>
    <row r="12" spans="1:54" ht="15" customHeight="1" x14ac:dyDescent="0.25">
      <c r="A12" s="25">
        <v>4</v>
      </c>
      <c r="B12" s="69">
        <v>41.93</v>
      </c>
      <c r="C12" s="51">
        <f t="shared" si="0"/>
        <v>3.8069172565191138</v>
      </c>
      <c r="D12" s="52">
        <f t="shared" si="1"/>
        <v>64.153560861949359</v>
      </c>
      <c r="E12" s="59">
        <f t="shared" si="2"/>
        <v>-26.030478118468462</v>
      </c>
      <c r="F12" s="68">
        <v>194.44</v>
      </c>
      <c r="G12" s="52">
        <f t="shared" si="3"/>
        <v>108.84354352955002</v>
      </c>
      <c r="H12" s="52">
        <f t="shared" si="4"/>
        <v>78.04747204697513</v>
      </c>
      <c r="I12" s="53">
        <f t="shared" si="5"/>
        <v>7.548984423474848</v>
      </c>
      <c r="J12" s="58">
        <v>0</v>
      </c>
      <c r="K12" s="81">
        <v>31.77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31.77</v>
      </c>
      <c r="R12" s="91">
        <v>0</v>
      </c>
      <c r="S12" s="84">
        <v>0</v>
      </c>
      <c r="T12" s="84">
        <v>0</v>
      </c>
      <c r="U12" s="84">
        <v>57.4</v>
      </c>
      <c r="V12" s="84">
        <v>0</v>
      </c>
      <c r="W12" s="84">
        <v>0</v>
      </c>
      <c r="X12" s="94">
        <f t="shared" si="10"/>
        <v>0</v>
      </c>
      <c r="Y12" s="95">
        <f t="shared" si="11"/>
        <v>57.4</v>
      </c>
      <c r="Z12" s="91">
        <v>0</v>
      </c>
      <c r="AA12" s="84">
        <v>0</v>
      </c>
      <c r="AB12" s="84">
        <v>0</v>
      </c>
      <c r="AC12" s="84">
        <v>59.87</v>
      </c>
      <c r="AD12" s="96">
        <f t="shared" si="12"/>
        <v>0</v>
      </c>
      <c r="AE12" s="52">
        <f t="shared" si="13"/>
        <v>59.87</v>
      </c>
      <c r="AF12" s="118">
        <v>0.16645241935483901</v>
      </c>
      <c r="AG12" s="117">
        <v>0.40281303763440901</v>
      </c>
      <c r="AH12" s="54">
        <f t="shared" si="6"/>
        <v>7.3825320041200087</v>
      </c>
      <c r="AI12" s="63">
        <f t="shared" si="7"/>
        <v>5.336708843897128</v>
      </c>
      <c r="AJ12" s="64">
        <v>108.84354352955002</v>
      </c>
      <c r="AK12" s="61">
        <v>63.676917256519111</v>
      </c>
      <c r="AL12" s="66">
        <v>78.04747204697513</v>
      </c>
      <c r="AM12" s="61">
        <v>121.55356086194935</v>
      </c>
      <c r="AS12" s="121"/>
      <c r="BA12" s="42"/>
      <c r="BB12" s="42"/>
    </row>
    <row r="13" spans="1:54" ht="15.75" x14ac:dyDescent="0.25">
      <c r="A13" s="25">
        <v>5</v>
      </c>
      <c r="B13" s="69">
        <v>44.34</v>
      </c>
      <c r="C13" s="51">
        <f t="shared" si="0"/>
        <v>6.4921184680847048</v>
      </c>
      <c r="D13" s="52">
        <f t="shared" si="1"/>
        <v>63.650889985997011</v>
      </c>
      <c r="E13" s="59">
        <f t="shared" si="2"/>
        <v>-25.803008454081741</v>
      </c>
      <c r="F13" s="68">
        <v>191.15</v>
      </c>
      <c r="G13" s="52">
        <f t="shared" si="3"/>
        <v>106.60242921090816</v>
      </c>
      <c r="H13" s="52">
        <f t="shared" si="4"/>
        <v>77.123604002193431</v>
      </c>
      <c r="I13" s="53">
        <f t="shared" si="5"/>
        <v>7.4239667868984318</v>
      </c>
      <c r="J13" s="58">
        <v>0</v>
      </c>
      <c r="K13" s="81">
        <v>31.61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31.61</v>
      </c>
      <c r="R13" s="91">
        <v>0</v>
      </c>
      <c r="S13" s="84">
        <v>0</v>
      </c>
      <c r="T13" s="84">
        <v>0</v>
      </c>
      <c r="U13" s="84">
        <v>57.45</v>
      </c>
      <c r="V13" s="84">
        <v>0</v>
      </c>
      <c r="W13" s="84">
        <v>0</v>
      </c>
      <c r="X13" s="94">
        <f t="shared" si="10"/>
        <v>0</v>
      </c>
      <c r="Y13" s="95">
        <f t="shared" si="11"/>
        <v>57.45</v>
      </c>
      <c r="Z13" s="91">
        <v>0</v>
      </c>
      <c r="AA13" s="84">
        <v>0</v>
      </c>
      <c r="AB13" s="84">
        <v>0</v>
      </c>
      <c r="AC13" s="84">
        <v>59.98</v>
      </c>
      <c r="AD13" s="96">
        <f t="shared" si="12"/>
        <v>0</v>
      </c>
      <c r="AE13" s="52">
        <f t="shared" si="13"/>
        <v>59.98</v>
      </c>
      <c r="AF13" s="118">
        <v>0.16645241935483901</v>
      </c>
      <c r="AG13" s="117">
        <v>0.40281303763440901</v>
      </c>
      <c r="AH13" s="54">
        <f t="shared" si="6"/>
        <v>7.2575143675435925</v>
      </c>
      <c r="AI13" s="63">
        <f t="shared" si="7"/>
        <v>5.4041785082838487</v>
      </c>
      <c r="AJ13" s="64">
        <v>106.60242921090816</v>
      </c>
      <c r="AK13" s="61">
        <v>66.472118468084702</v>
      </c>
      <c r="AL13" s="66">
        <v>77.123604002193431</v>
      </c>
      <c r="AM13" s="61">
        <v>121.10088998599701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43.64</v>
      </c>
      <c r="C14" s="51">
        <f t="shared" si="0"/>
        <v>5.8354643836241848</v>
      </c>
      <c r="D14" s="52">
        <f t="shared" si="1"/>
        <v>63.487745550051137</v>
      </c>
      <c r="E14" s="59">
        <f t="shared" si="2"/>
        <v>-25.683209933675307</v>
      </c>
      <c r="F14" s="68">
        <v>178.89</v>
      </c>
      <c r="G14" s="52">
        <f t="shared" si="3"/>
        <v>100.69509896210613</v>
      </c>
      <c r="H14" s="52">
        <f t="shared" si="4"/>
        <v>71.187785746260616</v>
      </c>
      <c r="I14" s="53">
        <f t="shared" si="5"/>
        <v>7.0071152916332258</v>
      </c>
      <c r="J14" s="58">
        <v>0</v>
      </c>
      <c r="K14" s="81">
        <v>31.5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31.5</v>
      </c>
      <c r="R14" s="91">
        <v>0.28999999999999998</v>
      </c>
      <c r="S14" s="84">
        <v>0</v>
      </c>
      <c r="T14" s="84">
        <v>0</v>
      </c>
      <c r="U14" s="84">
        <v>57.73</v>
      </c>
      <c r="V14" s="84">
        <v>0</v>
      </c>
      <c r="W14" s="84">
        <v>0</v>
      </c>
      <c r="X14" s="94">
        <f t="shared" si="10"/>
        <v>0.28999999999999998</v>
      </c>
      <c r="Y14" s="95">
        <f t="shared" si="11"/>
        <v>57.73</v>
      </c>
      <c r="Z14" s="91">
        <v>1</v>
      </c>
      <c r="AA14" s="84">
        <v>0</v>
      </c>
      <c r="AB14" s="84">
        <v>0</v>
      </c>
      <c r="AC14" s="84">
        <v>60.86</v>
      </c>
      <c r="AD14" s="96">
        <f t="shared" si="12"/>
        <v>1</v>
      </c>
      <c r="AE14" s="52">
        <f t="shared" si="13"/>
        <v>60.86</v>
      </c>
      <c r="AF14" s="118">
        <v>0.16645241935483901</v>
      </c>
      <c r="AG14" s="117">
        <v>0.40281303763440901</v>
      </c>
      <c r="AH14" s="54">
        <f t="shared" si="6"/>
        <v>6.8406628722783864</v>
      </c>
      <c r="AI14" s="63">
        <f t="shared" si="7"/>
        <v>5.4139770286902831</v>
      </c>
      <c r="AJ14" s="64">
        <v>101.69509896210613</v>
      </c>
      <c r="AK14" s="61">
        <v>66.695464383624184</v>
      </c>
      <c r="AL14" s="66">
        <v>71.477785746260622</v>
      </c>
      <c r="AM14" s="61">
        <v>121.21774555005113</v>
      </c>
      <c r="AS14" s="121"/>
      <c r="BA14" s="42"/>
      <c r="BB14" s="42"/>
    </row>
    <row r="15" spans="1:54" ht="15.75" x14ac:dyDescent="0.25">
      <c r="A15" s="25">
        <v>7</v>
      </c>
      <c r="B15" s="69">
        <v>59.64</v>
      </c>
      <c r="C15" s="51">
        <f t="shared" si="0"/>
        <v>17.087619054630672</v>
      </c>
      <c r="D15" s="52">
        <f t="shared" si="1"/>
        <v>68.144293666209975</v>
      </c>
      <c r="E15" s="59">
        <f t="shared" si="2"/>
        <v>-25.591912720840661</v>
      </c>
      <c r="F15" s="68">
        <v>171.4</v>
      </c>
      <c r="G15" s="52">
        <f t="shared" si="3"/>
        <v>99.761545616265195</v>
      </c>
      <c r="H15" s="52">
        <f t="shared" si="4"/>
        <v>64.67503814012538</v>
      </c>
      <c r="I15" s="53">
        <f t="shared" si="5"/>
        <v>6.9634162436094291</v>
      </c>
      <c r="J15" s="58">
        <v>0</v>
      </c>
      <c r="K15" s="81">
        <v>31.86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31.86</v>
      </c>
      <c r="R15" s="91">
        <v>5.13</v>
      </c>
      <c r="S15" s="84">
        <v>0</v>
      </c>
      <c r="T15" s="84">
        <v>0</v>
      </c>
      <c r="U15" s="84">
        <v>58.06</v>
      </c>
      <c r="V15" s="84">
        <v>0</v>
      </c>
      <c r="W15" s="84">
        <v>0</v>
      </c>
      <c r="X15" s="94">
        <f t="shared" si="10"/>
        <v>5.13</v>
      </c>
      <c r="Y15" s="95">
        <f t="shared" si="11"/>
        <v>58.06</v>
      </c>
      <c r="Z15" s="91">
        <v>2.5</v>
      </c>
      <c r="AA15" s="84">
        <v>0</v>
      </c>
      <c r="AB15" s="84">
        <v>0</v>
      </c>
      <c r="AC15" s="84">
        <v>60.29</v>
      </c>
      <c r="AD15" s="96">
        <f t="shared" si="12"/>
        <v>2.5</v>
      </c>
      <c r="AE15" s="52">
        <f t="shared" si="13"/>
        <v>60.29</v>
      </c>
      <c r="AF15" s="118">
        <v>0.16645241935483901</v>
      </c>
      <c r="AG15" s="117">
        <v>0.40281303763440901</v>
      </c>
      <c r="AH15" s="54">
        <f t="shared" si="6"/>
        <v>6.7969638242545898</v>
      </c>
      <c r="AI15" s="63">
        <f t="shared" si="7"/>
        <v>5.8652742415249293</v>
      </c>
      <c r="AJ15" s="64">
        <v>102.2615456162652</v>
      </c>
      <c r="AK15" s="61">
        <v>77.377619054630671</v>
      </c>
      <c r="AL15" s="66">
        <v>69.805038140125376</v>
      </c>
      <c r="AM15" s="61">
        <v>126.20429366620998</v>
      </c>
      <c r="AS15" s="121"/>
      <c r="BA15" s="42"/>
      <c r="BB15" s="42"/>
    </row>
    <row r="16" spans="1:54" ht="15.75" x14ac:dyDescent="0.25">
      <c r="A16" s="25">
        <v>8</v>
      </c>
      <c r="B16" s="69">
        <v>75.03</v>
      </c>
      <c r="C16" s="51">
        <f t="shared" si="0"/>
        <v>18.782354680240871</v>
      </c>
      <c r="D16" s="52">
        <f t="shared" si="1"/>
        <v>80.936601705445412</v>
      </c>
      <c r="E16" s="59">
        <f t="shared" si="2"/>
        <v>-24.688956385686293</v>
      </c>
      <c r="F16" s="68">
        <v>159.38</v>
      </c>
      <c r="G16" s="52">
        <f t="shared" si="3"/>
        <v>97.46990935079684</v>
      </c>
      <c r="H16" s="52">
        <f t="shared" si="4"/>
        <v>54.455344451705059</v>
      </c>
      <c r="I16" s="53">
        <f t="shared" si="5"/>
        <v>7.4547461974980811</v>
      </c>
      <c r="J16" s="58">
        <v>0</v>
      </c>
      <c r="K16" s="81">
        <v>31.69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31.69</v>
      </c>
      <c r="R16" s="91">
        <v>22.88</v>
      </c>
      <c r="S16" s="84">
        <v>0</v>
      </c>
      <c r="T16" s="84">
        <v>0</v>
      </c>
      <c r="U16" s="84">
        <v>57.88</v>
      </c>
      <c r="V16" s="84">
        <v>0</v>
      </c>
      <c r="W16" s="84">
        <v>0</v>
      </c>
      <c r="X16" s="94">
        <f t="shared" si="10"/>
        <v>22.88</v>
      </c>
      <c r="Y16" s="95">
        <f t="shared" si="11"/>
        <v>57.88</v>
      </c>
      <c r="Z16" s="91">
        <v>9.6999999999999993</v>
      </c>
      <c r="AA16" s="84">
        <v>0</v>
      </c>
      <c r="AB16" s="84">
        <v>0</v>
      </c>
      <c r="AC16" s="84">
        <v>71.430000000000007</v>
      </c>
      <c r="AD16" s="96">
        <f t="shared" si="12"/>
        <v>9.6999999999999993</v>
      </c>
      <c r="AE16" s="52">
        <f t="shared" si="13"/>
        <v>71.430000000000007</v>
      </c>
      <c r="AF16" s="118">
        <v>0.16645241935483901</v>
      </c>
      <c r="AG16" s="117">
        <v>0.40281303763440901</v>
      </c>
      <c r="AH16" s="54">
        <f t="shared" si="6"/>
        <v>7.2882937781432418</v>
      </c>
      <c r="AI16" s="63">
        <f t="shared" si="7"/>
        <v>6.598230576679299</v>
      </c>
      <c r="AJ16" s="64">
        <v>107.16990935079684</v>
      </c>
      <c r="AK16" s="61">
        <v>90.212354680240878</v>
      </c>
      <c r="AL16" s="66">
        <v>77.335344451705055</v>
      </c>
      <c r="AM16" s="61">
        <v>138.81660170544541</v>
      </c>
      <c r="AS16" s="121"/>
      <c r="BA16" s="42"/>
      <c r="BB16" s="42"/>
    </row>
    <row r="17" spans="1:54" ht="15.75" x14ac:dyDescent="0.25">
      <c r="A17" s="25">
        <v>9</v>
      </c>
      <c r="B17" s="69">
        <v>86.02000000000001</v>
      </c>
      <c r="C17" s="51">
        <f t="shared" si="0"/>
        <v>23.789287188736864</v>
      </c>
      <c r="D17" s="52">
        <f t="shared" si="1"/>
        <v>86.627937543304256</v>
      </c>
      <c r="E17" s="59">
        <f t="shared" si="2"/>
        <v>-24.397224732041121</v>
      </c>
      <c r="F17" s="68">
        <v>160.16</v>
      </c>
      <c r="G17" s="52">
        <f t="shared" si="3"/>
        <v>101.94706688345082</v>
      </c>
      <c r="H17" s="52">
        <f t="shared" si="4"/>
        <v>50.456092450204103</v>
      </c>
      <c r="I17" s="53">
        <f t="shared" si="5"/>
        <v>7.7568406663450835</v>
      </c>
      <c r="J17" s="58">
        <v>0</v>
      </c>
      <c r="K17" s="81">
        <v>31.69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31.69</v>
      </c>
      <c r="R17" s="91">
        <v>30.15</v>
      </c>
      <c r="S17" s="84">
        <v>0</v>
      </c>
      <c r="T17" s="84">
        <v>0</v>
      </c>
      <c r="U17" s="84">
        <v>58.06</v>
      </c>
      <c r="V17" s="84">
        <v>0</v>
      </c>
      <c r="W17" s="84">
        <v>0</v>
      </c>
      <c r="X17" s="94">
        <f t="shared" si="10"/>
        <v>30.15</v>
      </c>
      <c r="Y17" s="95">
        <f t="shared" si="11"/>
        <v>58.06</v>
      </c>
      <c r="Z17" s="91">
        <v>9.6</v>
      </c>
      <c r="AA17" s="84">
        <v>0</v>
      </c>
      <c r="AB17" s="84">
        <v>0</v>
      </c>
      <c r="AC17" s="84">
        <v>70.680000000000007</v>
      </c>
      <c r="AD17" s="96">
        <f t="shared" si="12"/>
        <v>9.6</v>
      </c>
      <c r="AE17" s="52">
        <f t="shared" si="13"/>
        <v>70.680000000000007</v>
      </c>
      <c r="AF17" s="118">
        <v>0.16645241935483901</v>
      </c>
      <c r="AG17" s="117">
        <v>0.40281303763440901</v>
      </c>
      <c r="AH17" s="54">
        <f t="shared" si="6"/>
        <v>7.5903882469902442</v>
      </c>
      <c r="AI17" s="63">
        <f t="shared" si="7"/>
        <v>6.8899622303244712</v>
      </c>
      <c r="AJ17" s="64">
        <v>111.54706688345081</v>
      </c>
      <c r="AK17" s="61">
        <v>94.469287188736871</v>
      </c>
      <c r="AL17" s="66">
        <v>80.606092450204102</v>
      </c>
      <c r="AM17" s="61">
        <v>144.68793754330426</v>
      </c>
      <c r="AS17" s="121"/>
      <c r="BA17" s="42"/>
      <c r="BB17" s="42"/>
    </row>
    <row r="18" spans="1:54" ht="15.75" x14ac:dyDescent="0.25">
      <c r="A18" s="25">
        <v>10</v>
      </c>
      <c r="B18" s="69">
        <v>96.59</v>
      </c>
      <c r="C18" s="51">
        <f t="shared" si="0"/>
        <v>25.055728257447171</v>
      </c>
      <c r="D18" s="52">
        <f t="shared" si="1"/>
        <v>95.557522709344539</v>
      </c>
      <c r="E18" s="59">
        <f t="shared" si="2"/>
        <v>-24.023250966791743</v>
      </c>
      <c r="F18" s="68">
        <v>159.01</v>
      </c>
      <c r="G18" s="52">
        <f t="shared" si="3"/>
        <v>106.03355624284738</v>
      </c>
      <c r="H18" s="52">
        <f t="shared" si="4"/>
        <v>45.178183815031318</v>
      </c>
      <c r="I18" s="53">
        <f t="shared" si="5"/>
        <v>7.7982599421212901</v>
      </c>
      <c r="J18" s="58">
        <v>0</v>
      </c>
      <c r="K18" s="81">
        <v>31.61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31.61</v>
      </c>
      <c r="R18" s="91">
        <v>34.89</v>
      </c>
      <c r="S18" s="84">
        <v>0</v>
      </c>
      <c r="T18" s="84">
        <v>0</v>
      </c>
      <c r="U18" s="84">
        <v>57.69</v>
      </c>
      <c r="V18" s="84">
        <v>0</v>
      </c>
      <c r="W18" s="84">
        <v>0</v>
      </c>
      <c r="X18" s="94">
        <f t="shared" si="10"/>
        <v>34.89</v>
      </c>
      <c r="Y18" s="95">
        <f t="shared" si="11"/>
        <v>57.69</v>
      </c>
      <c r="Z18" s="91">
        <v>7.1</v>
      </c>
      <c r="AA18" s="84">
        <v>0</v>
      </c>
      <c r="AB18" s="84">
        <v>0</v>
      </c>
      <c r="AC18" s="84">
        <v>71.06</v>
      </c>
      <c r="AD18" s="96">
        <f t="shared" si="12"/>
        <v>7.1</v>
      </c>
      <c r="AE18" s="52">
        <f t="shared" si="13"/>
        <v>71.06</v>
      </c>
      <c r="AF18" s="118">
        <v>0.16645241935483901</v>
      </c>
      <c r="AG18" s="117">
        <v>0.40281303763440901</v>
      </c>
      <c r="AH18" s="54">
        <f t="shared" si="6"/>
        <v>7.6318075227664508</v>
      </c>
      <c r="AI18" s="63">
        <f t="shared" si="7"/>
        <v>7.1839359955738473</v>
      </c>
      <c r="AJ18" s="64">
        <v>113.13355624284738</v>
      </c>
      <c r="AK18" s="61">
        <v>96.115728257447174</v>
      </c>
      <c r="AL18" s="66">
        <v>80.068183815031318</v>
      </c>
      <c r="AM18" s="61">
        <v>153.24752270934454</v>
      </c>
      <c r="AS18" s="121"/>
      <c r="BA18" s="42"/>
      <c r="BB18" s="42"/>
    </row>
    <row r="19" spans="1:54" ht="15.75" x14ac:dyDescent="0.25">
      <c r="A19" s="25">
        <v>11</v>
      </c>
      <c r="B19" s="69">
        <v>78.98</v>
      </c>
      <c r="C19" s="51">
        <f t="shared" si="0"/>
        <v>11.075951850906563</v>
      </c>
      <c r="D19" s="52">
        <f t="shared" si="1"/>
        <v>92.276842453316789</v>
      </c>
      <c r="E19" s="59">
        <f t="shared" si="2"/>
        <v>-24.372794304223358</v>
      </c>
      <c r="F19" s="68">
        <v>151.26</v>
      </c>
      <c r="G19" s="52">
        <f t="shared" si="3"/>
        <v>93.239219569998454</v>
      </c>
      <c r="H19" s="52">
        <f t="shared" si="4"/>
        <v>50.403777259084592</v>
      </c>
      <c r="I19" s="53">
        <f t="shared" si="5"/>
        <v>7.6170031709169441</v>
      </c>
      <c r="J19" s="58">
        <v>0</v>
      </c>
      <c r="K19" s="81">
        <v>31.77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31.77</v>
      </c>
      <c r="R19" s="91">
        <v>30.97</v>
      </c>
      <c r="S19" s="84">
        <v>0</v>
      </c>
      <c r="T19" s="84">
        <v>0</v>
      </c>
      <c r="U19" s="84">
        <v>57.49</v>
      </c>
      <c r="V19" s="84">
        <v>0</v>
      </c>
      <c r="W19" s="84">
        <v>0</v>
      </c>
      <c r="X19" s="94">
        <f t="shared" si="10"/>
        <v>30.97</v>
      </c>
      <c r="Y19" s="95">
        <f t="shared" si="11"/>
        <v>57.49</v>
      </c>
      <c r="Z19" s="91">
        <v>14</v>
      </c>
      <c r="AA19" s="84">
        <v>0</v>
      </c>
      <c r="AB19" s="84">
        <v>0</v>
      </c>
      <c r="AC19" s="84">
        <v>81.94</v>
      </c>
      <c r="AD19" s="96">
        <f t="shared" si="12"/>
        <v>14</v>
      </c>
      <c r="AE19" s="52">
        <f t="shared" si="13"/>
        <v>81.94</v>
      </c>
      <c r="AF19" s="118">
        <v>0.16645241935483901</v>
      </c>
      <c r="AG19" s="117">
        <v>0.40281303763440901</v>
      </c>
      <c r="AH19" s="54">
        <f t="shared" si="6"/>
        <v>7.4505507515621048</v>
      </c>
      <c r="AI19" s="63">
        <f t="shared" si="7"/>
        <v>6.9943926581422318</v>
      </c>
      <c r="AJ19" s="64">
        <v>107.23921956999845</v>
      </c>
      <c r="AK19" s="61">
        <v>93.015951850906561</v>
      </c>
      <c r="AL19" s="66">
        <v>81.373777259084591</v>
      </c>
      <c r="AM19" s="61">
        <v>149.7668424533168</v>
      </c>
      <c r="AS19" s="121"/>
      <c r="BA19" s="42"/>
      <c r="BB19" s="42"/>
    </row>
    <row r="20" spans="1:54" ht="15.75" x14ac:dyDescent="0.25">
      <c r="A20" s="25">
        <v>12</v>
      </c>
      <c r="B20" s="69">
        <v>62.059999999999995</v>
      </c>
      <c r="C20" s="51">
        <f t="shared" si="0"/>
        <v>10.935199551984098</v>
      </c>
      <c r="D20" s="52">
        <f t="shared" si="1"/>
        <v>75.833785480465451</v>
      </c>
      <c r="E20" s="59">
        <f t="shared" si="2"/>
        <v>-24.708985032449547</v>
      </c>
      <c r="F20" s="68">
        <v>144.79</v>
      </c>
      <c r="G20" s="52">
        <f t="shared" si="3"/>
        <v>90.274912760331262</v>
      </c>
      <c r="H20" s="52">
        <f t="shared" si="4"/>
        <v>47.348375323844223</v>
      </c>
      <c r="I20" s="53">
        <f t="shared" si="5"/>
        <v>7.1667119158245205</v>
      </c>
      <c r="J20" s="58">
        <v>0</v>
      </c>
      <c r="K20" s="81">
        <v>31.6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31.6</v>
      </c>
      <c r="R20" s="91">
        <v>25.39</v>
      </c>
      <c r="S20" s="84">
        <v>0</v>
      </c>
      <c r="T20" s="84">
        <v>0</v>
      </c>
      <c r="U20" s="84">
        <v>57.71</v>
      </c>
      <c r="V20" s="84">
        <v>0</v>
      </c>
      <c r="W20" s="84">
        <v>0</v>
      </c>
      <c r="X20" s="94">
        <f t="shared" si="10"/>
        <v>25.39</v>
      </c>
      <c r="Y20" s="95">
        <f t="shared" si="11"/>
        <v>57.71</v>
      </c>
      <c r="Z20" s="91">
        <v>14.2</v>
      </c>
      <c r="AA20" s="84">
        <v>0</v>
      </c>
      <c r="AB20" s="84">
        <v>0</v>
      </c>
      <c r="AC20" s="84">
        <v>80.73</v>
      </c>
      <c r="AD20" s="96">
        <f t="shared" si="12"/>
        <v>14.2</v>
      </c>
      <c r="AE20" s="52">
        <f t="shared" si="13"/>
        <v>80.73</v>
      </c>
      <c r="AF20" s="118">
        <v>0.16645241935483901</v>
      </c>
      <c r="AG20" s="117">
        <v>0.40281303763440901</v>
      </c>
      <c r="AH20" s="54">
        <f t="shared" si="6"/>
        <v>7.0002594964696812</v>
      </c>
      <c r="AI20" s="63">
        <f t="shared" si="7"/>
        <v>6.4882019299160447</v>
      </c>
      <c r="AJ20" s="64">
        <v>104.47491276033126</v>
      </c>
      <c r="AK20" s="61">
        <v>91.665199551984102</v>
      </c>
      <c r="AL20" s="66">
        <v>72.738375323844224</v>
      </c>
      <c r="AM20" s="61">
        <v>133.54378548046546</v>
      </c>
      <c r="AS20" s="121"/>
      <c r="BA20" s="42"/>
      <c r="BB20" s="42"/>
    </row>
    <row r="21" spans="1:54" ht="15.75" x14ac:dyDescent="0.25">
      <c r="A21" s="25">
        <v>13</v>
      </c>
      <c r="B21" s="69">
        <v>66.61</v>
      </c>
      <c r="C21" s="51">
        <f t="shared" si="0"/>
        <v>1.8330682102696585</v>
      </c>
      <c r="D21" s="52">
        <f t="shared" si="1"/>
        <v>88.841142546418226</v>
      </c>
      <c r="E21" s="59">
        <f t="shared" si="2"/>
        <v>-24.064210756687913</v>
      </c>
      <c r="F21" s="68">
        <v>144.52000000000001</v>
      </c>
      <c r="G21" s="52">
        <f t="shared" si="3"/>
        <v>93.956757388502808</v>
      </c>
      <c r="H21" s="52">
        <f t="shared" si="4"/>
        <v>43.021478053712976</v>
      </c>
      <c r="I21" s="53">
        <f t="shared" si="5"/>
        <v>7.5417645577842611</v>
      </c>
      <c r="J21" s="58">
        <v>0</v>
      </c>
      <c r="K21" s="81">
        <v>31.21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31.21</v>
      </c>
      <c r="R21" s="91">
        <v>34.43</v>
      </c>
      <c r="S21" s="84">
        <v>0</v>
      </c>
      <c r="T21" s="84">
        <v>0</v>
      </c>
      <c r="U21" s="84">
        <v>57.86</v>
      </c>
      <c r="V21" s="84">
        <v>0</v>
      </c>
      <c r="W21" s="84">
        <v>0</v>
      </c>
      <c r="X21" s="94">
        <f t="shared" si="10"/>
        <v>34.43</v>
      </c>
      <c r="Y21" s="95">
        <f t="shared" si="11"/>
        <v>57.86</v>
      </c>
      <c r="Z21" s="91">
        <v>15.3</v>
      </c>
      <c r="AA21" s="84">
        <v>0</v>
      </c>
      <c r="AB21" s="84">
        <v>0</v>
      </c>
      <c r="AC21" s="84">
        <v>85.52</v>
      </c>
      <c r="AD21" s="96">
        <f t="shared" si="12"/>
        <v>15.3</v>
      </c>
      <c r="AE21" s="52">
        <f t="shared" si="13"/>
        <v>85.52</v>
      </c>
      <c r="AF21" s="118">
        <v>0.16645241935483901</v>
      </c>
      <c r="AG21" s="117">
        <v>0.40281303763440901</v>
      </c>
      <c r="AH21" s="54">
        <f t="shared" si="6"/>
        <v>7.3753121384294218</v>
      </c>
      <c r="AI21" s="63">
        <f t="shared" si="7"/>
        <v>6.7429762056776781</v>
      </c>
      <c r="AJ21" s="64">
        <v>109.25675738850281</v>
      </c>
      <c r="AK21" s="61">
        <v>87.353068210269655</v>
      </c>
      <c r="AL21" s="66">
        <v>77.451478053712975</v>
      </c>
      <c r="AM21" s="61">
        <v>146.70114254641823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75.039999999999992</v>
      </c>
      <c r="C22" s="51">
        <f t="shared" si="0"/>
        <v>8.6883346217857707</v>
      </c>
      <c r="D22" s="52">
        <f t="shared" si="1"/>
        <v>90.809091020770524</v>
      </c>
      <c r="E22" s="59">
        <f t="shared" si="2"/>
        <v>-24.45742564255632</v>
      </c>
      <c r="F22" s="68">
        <v>173.79</v>
      </c>
      <c r="G22" s="52">
        <f t="shared" si="3"/>
        <v>106.4570578383475</v>
      </c>
      <c r="H22" s="52">
        <f t="shared" si="4"/>
        <v>58.973051316934011</v>
      </c>
      <c r="I22" s="53">
        <f t="shared" si="5"/>
        <v>8.3598908447184765</v>
      </c>
      <c r="J22" s="58">
        <v>0</v>
      </c>
      <c r="K22" s="81">
        <v>31.76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31.76</v>
      </c>
      <c r="R22" s="91">
        <v>34.49</v>
      </c>
      <c r="S22" s="84">
        <v>0</v>
      </c>
      <c r="T22" s="84">
        <v>0</v>
      </c>
      <c r="U22" s="84">
        <v>57.46</v>
      </c>
      <c r="V22" s="84">
        <v>0</v>
      </c>
      <c r="W22" s="84">
        <v>0</v>
      </c>
      <c r="X22" s="94">
        <f t="shared" si="10"/>
        <v>34.49</v>
      </c>
      <c r="Y22" s="95">
        <f t="shared" si="11"/>
        <v>57.46</v>
      </c>
      <c r="Z22" s="91">
        <v>7.5</v>
      </c>
      <c r="AA22" s="84">
        <v>0</v>
      </c>
      <c r="AB22" s="84">
        <v>0</v>
      </c>
      <c r="AC22" s="84">
        <v>82.54</v>
      </c>
      <c r="AD22" s="96">
        <f t="shared" si="12"/>
        <v>7.5</v>
      </c>
      <c r="AE22" s="52">
        <f t="shared" si="13"/>
        <v>82.54</v>
      </c>
      <c r="AF22" s="118">
        <v>0.16645241935483901</v>
      </c>
      <c r="AG22" s="117">
        <v>0.40281303763440901</v>
      </c>
      <c r="AH22" s="54">
        <f t="shared" si="6"/>
        <v>8.1934384253636381</v>
      </c>
      <c r="AI22" s="63">
        <f t="shared" si="7"/>
        <v>6.8997613198092722</v>
      </c>
      <c r="AJ22" s="64">
        <v>113.9570578383475</v>
      </c>
      <c r="AK22" s="61">
        <v>91.228334621785777</v>
      </c>
      <c r="AL22" s="66">
        <v>93.463051316934013</v>
      </c>
      <c r="AM22" s="61">
        <v>148.26909102077053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89.91</v>
      </c>
      <c r="C23" s="51">
        <f t="shared" si="0"/>
        <v>22.078886320434023</v>
      </c>
      <c r="D23" s="52">
        <f t="shared" si="1"/>
        <v>91.853853130306817</v>
      </c>
      <c r="E23" s="59">
        <f t="shared" si="2"/>
        <v>-24.022739450740829</v>
      </c>
      <c r="F23" s="68">
        <v>166.05</v>
      </c>
      <c r="G23" s="52">
        <f t="shared" si="3"/>
        <v>105.0428392601125</v>
      </c>
      <c r="H23" s="52">
        <f t="shared" si="4"/>
        <v>52.909085814540774</v>
      </c>
      <c r="I23" s="53">
        <f t="shared" si="5"/>
        <v>8.0980749253467064</v>
      </c>
      <c r="J23" s="58">
        <v>0</v>
      </c>
      <c r="K23" s="81">
        <v>31.71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31.71</v>
      </c>
      <c r="R23" s="91">
        <v>34.64</v>
      </c>
      <c r="S23" s="84">
        <v>0</v>
      </c>
      <c r="T23" s="84">
        <v>0</v>
      </c>
      <c r="U23" s="84">
        <v>57.68</v>
      </c>
      <c r="V23" s="84">
        <v>0</v>
      </c>
      <c r="W23" s="84">
        <v>0</v>
      </c>
      <c r="X23" s="94">
        <f t="shared" si="10"/>
        <v>34.64</v>
      </c>
      <c r="Y23" s="95">
        <f t="shared" si="11"/>
        <v>57.68</v>
      </c>
      <c r="Z23" s="91">
        <v>8.1999999999999993</v>
      </c>
      <c r="AA23" s="84">
        <v>0</v>
      </c>
      <c r="AB23" s="84">
        <v>0</v>
      </c>
      <c r="AC23" s="84">
        <v>81.239999999999995</v>
      </c>
      <c r="AD23" s="96">
        <f t="shared" si="12"/>
        <v>8.1999999999999993</v>
      </c>
      <c r="AE23" s="52">
        <f t="shared" si="13"/>
        <v>81.239999999999995</v>
      </c>
      <c r="AF23" s="118">
        <v>0.16645241935483901</v>
      </c>
      <c r="AG23" s="117">
        <v>0.40281303763440901</v>
      </c>
      <c r="AH23" s="54">
        <f t="shared" si="6"/>
        <v>7.9316225059918679</v>
      </c>
      <c r="AI23" s="63">
        <f t="shared" si="7"/>
        <v>7.2844475116247622</v>
      </c>
      <c r="AJ23" s="64">
        <v>113.2428392601125</v>
      </c>
      <c r="AK23" s="61">
        <v>103.31888632043402</v>
      </c>
      <c r="AL23" s="66">
        <v>87.549085814540774</v>
      </c>
      <c r="AM23" s="61">
        <v>149.53385313030682</v>
      </c>
      <c r="AS23" s="121"/>
      <c r="BA23" s="42"/>
      <c r="BB23" s="42"/>
    </row>
    <row r="24" spans="1:54" ht="15.75" x14ac:dyDescent="0.25">
      <c r="A24" s="25">
        <v>16</v>
      </c>
      <c r="B24" s="69">
        <v>97.419999999999987</v>
      </c>
      <c r="C24" s="51">
        <f t="shared" si="0"/>
        <v>19.141266827428339</v>
      </c>
      <c r="D24" s="52">
        <f t="shared" si="1"/>
        <v>101.77156881929065</v>
      </c>
      <c r="E24" s="59">
        <f t="shared" si="2"/>
        <v>-23.492835646719026</v>
      </c>
      <c r="F24" s="68">
        <v>168.11</v>
      </c>
      <c r="G24" s="52">
        <f t="shared" si="3"/>
        <v>110.05060839064248</v>
      </c>
      <c r="H24" s="52">
        <f t="shared" si="4"/>
        <v>49.982596340478871</v>
      </c>
      <c r="I24" s="53">
        <f t="shared" si="5"/>
        <v>8.0767952688786675</v>
      </c>
      <c r="J24" s="58">
        <v>0</v>
      </c>
      <c r="K24" s="81">
        <v>31.38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31.38</v>
      </c>
      <c r="R24" s="91">
        <v>32.020000000000003</v>
      </c>
      <c r="S24" s="84">
        <v>0</v>
      </c>
      <c r="T24" s="84">
        <v>0</v>
      </c>
      <c r="U24" s="84">
        <v>57.6</v>
      </c>
      <c r="V24" s="84">
        <v>0</v>
      </c>
      <c r="W24" s="84">
        <v>0</v>
      </c>
      <c r="X24" s="94">
        <f t="shared" si="10"/>
        <v>32.020000000000003</v>
      </c>
      <c r="Y24" s="95">
        <f t="shared" si="11"/>
        <v>57.6</v>
      </c>
      <c r="Z24" s="91">
        <v>8.1999999999999993</v>
      </c>
      <c r="AA24" s="84">
        <v>0</v>
      </c>
      <c r="AB24" s="84">
        <v>0</v>
      </c>
      <c r="AC24" s="84">
        <v>81.28</v>
      </c>
      <c r="AD24" s="96">
        <f t="shared" si="12"/>
        <v>8.1999999999999993</v>
      </c>
      <c r="AE24" s="52">
        <f t="shared" si="13"/>
        <v>81.28</v>
      </c>
      <c r="AF24" s="118">
        <v>0.16645241935483901</v>
      </c>
      <c r="AG24" s="117">
        <v>0.40281303763440901</v>
      </c>
      <c r="AH24" s="54">
        <f t="shared" si="6"/>
        <v>7.910342849523829</v>
      </c>
      <c r="AI24" s="63">
        <f t="shared" si="7"/>
        <v>7.4843513156465633</v>
      </c>
      <c r="AJ24" s="64">
        <v>118.25060839064248</v>
      </c>
      <c r="AK24" s="61">
        <v>100.42126682742834</v>
      </c>
      <c r="AL24" s="66">
        <v>82.002596340478874</v>
      </c>
      <c r="AM24" s="61">
        <v>159.37156881929064</v>
      </c>
      <c r="AS24" s="121"/>
      <c r="BA24" s="42"/>
      <c r="BB24" s="42"/>
    </row>
    <row r="25" spans="1:54" ht="15.75" x14ac:dyDescent="0.25">
      <c r="A25" s="25">
        <v>17</v>
      </c>
      <c r="B25" s="69">
        <v>93.15</v>
      </c>
      <c r="C25" s="51">
        <f t="shared" si="0"/>
        <v>16.702345883715552</v>
      </c>
      <c r="D25" s="52">
        <f t="shared" si="1"/>
        <v>100.18196326773875</v>
      </c>
      <c r="E25" s="59">
        <f t="shared" si="2"/>
        <v>-23.734309151454326</v>
      </c>
      <c r="F25" s="68">
        <v>197.26</v>
      </c>
      <c r="G25" s="52">
        <f t="shared" si="3"/>
        <v>120.49350339180522</v>
      </c>
      <c r="H25" s="52">
        <f t="shared" si="4"/>
        <v>68.364806390936025</v>
      </c>
      <c r="I25" s="53">
        <f t="shared" si="5"/>
        <v>8.4016902172587589</v>
      </c>
      <c r="J25" s="58">
        <v>0</v>
      </c>
      <c r="K25" s="81">
        <v>31.54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31.54</v>
      </c>
      <c r="R25" s="91">
        <v>17.62</v>
      </c>
      <c r="S25" s="84">
        <v>0</v>
      </c>
      <c r="T25" s="84">
        <v>0</v>
      </c>
      <c r="U25" s="84">
        <v>57.77</v>
      </c>
      <c r="V25" s="84">
        <v>0</v>
      </c>
      <c r="W25" s="84">
        <v>0</v>
      </c>
      <c r="X25" s="94">
        <f t="shared" si="10"/>
        <v>17.62</v>
      </c>
      <c r="Y25" s="95">
        <f t="shared" si="11"/>
        <v>57.77</v>
      </c>
      <c r="Z25" s="91">
        <v>2</v>
      </c>
      <c r="AA25" s="84">
        <v>0</v>
      </c>
      <c r="AB25" s="84">
        <v>0</v>
      </c>
      <c r="AC25" s="84">
        <v>82.31</v>
      </c>
      <c r="AD25" s="96">
        <f t="shared" si="12"/>
        <v>2</v>
      </c>
      <c r="AE25" s="52">
        <f t="shared" si="13"/>
        <v>82.31</v>
      </c>
      <c r="AF25" s="118">
        <v>0.16645241935483901</v>
      </c>
      <c r="AG25" s="117">
        <v>0.40281303763440901</v>
      </c>
      <c r="AH25" s="54">
        <f t="shared" si="6"/>
        <v>8.2352377979039204</v>
      </c>
      <c r="AI25" s="63">
        <f t="shared" si="7"/>
        <v>7.4028778109112636</v>
      </c>
      <c r="AJ25" s="64">
        <v>122.49350339180522</v>
      </c>
      <c r="AK25" s="61">
        <v>99.012345883715554</v>
      </c>
      <c r="AL25" s="66">
        <v>85.984806390936029</v>
      </c>
      <c r="AM25" s="61">
        <v>157.95196326773876</v>
      </c>
      <c r="AS25" s="121"/>
      <c r="BA25" s="42"/>
      <c r="BB25" s="42"/>
    </row>
    <row r="26" spans="1:54" ht="15.75" x14ac:dyDescent="0.25">
      <c r="A26" s="25">
        <v>18</v>
      </c>
      <c r="B26" s="69">
        <v>80.990000000000009</v>
      </c>
      <c r="C26" s="51">
        <f t="shared" si="0"/>
        <v>15.191116694609647</v>
      </c>
      <c r="D26" s="52">
        <f t="shared" si="1"/>
        <v>89.83352192794392</v>
      </c>
      <c r="E26" s="59">
        <f t="shared" si="2"/>
        <v>-24.034638622553548</v>
      </c>
      <c r="F26" s="68">
        <v>218.84</v>
      </c>
      <c r="G26" s="52">
        <f t="shared" si="3"/>
        <v>125.00325611542873</v>
      </c>
      <c r="H26" s="52">
        <f t="shared" si="4"/>
        <v>85.360574769686792</v>
      </c>
      <c r="I26" s="53">
        <f t="shared" si="5"/>
        <v>8.4761691148844687</v>
      </c>
      <c r="J26" s="58">
        <v>0</v>
      </c>
      <c r="K26" s="81">
        <v>31.48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31.48</v>
      </c>
      <c r="R26" s="91">
        <v>0</v>
      </c>
      <c r="S26" s="84">
        <v>0</v>
      </c>
      <c r="T26" s="84">
        <v>0</v>
      </c>
      <c r="U26" s="84">
        <v>57.8</v>
      </c>
      <c r="V26" s="84">
        <v>0</v>
      </c>
      <c r="W26" s="84">
        <v>0</v>
      </c>
      <c r="X26" s="94">
        <f t="shared" si="10"/>
        <v>0</v>
      </c>
      <c r="Y26" s="95">
        <f t="shared" si="11"/>
        <v>57.8</v>
      </c>
      <c r="Z26" s="91">
        <v>0</v>
      </c>
      <c r="AA26" s="84">
        <v>0</v>
      </c>
      <c r="AB26" s="84">
        <v>0</v>
      </c>
      <c r="AC26" s="84">
        <v>81.63</v>
      </c>
      <c r="AD26" s="96">
        <f t="shared" si="12"/>
        <v>0</v>
      </c>
      <c r="AE26" s="52">
        <f t="shared" si="13"/>
        <v>81.63</v>
      </c>
      <c r="AF26" s="118">
        <v>0.16645241935483901</v>
      </c>
      <c r="AG26" s="117">
        <v>0.40281303763440901</v>
      </c>
      <c r="AH26" s="54">
        <f t="shared" si="6"/>
        <v>8.3097166955296302</v>
      </c>
      <c r="AI26" s="63">
        <f t="shared" si="7"/>
        <v>7.0425483398120434</v>
      </c>
      <c r="AJ26" s="64">
        <v>125.00325611542873</v>
      </c>
      <c r="AK26" s="61">
        <v>96.821116694609643</v>
      </c>
      <c r="AL26" s="128">
        <v>85.360574769686792</v>
      </c>
      <c r="AM26" s="61">
        <v>147.63352192794392</v>
      </c>
      <c r="AS26" s="121"/>
      <c r="BA26" s="42"/>
      <c r="BB26" s="42"/>
    </row>
    <row r="27" spans="1:54" ht="15.75" x14ac:dyDescent="0.25">
      <c r="A27" s="25">
        <v>19</v>
      </c>
      <c r="B27" s="69">
        <v>96.88</v>
      </c>
      <c r="C27" s="51">
        <f t="shared" si="0"/>
        <v>25.364839788007004</v>
      </c>
      <c r="D27" s="52">
        <f t="shared" si="1"/>
        <v>95.238439740718135</v>
      </c>
      <c r="E27" s="59">
        <f t="shared" si="2"/>
        <v>-23.723279528725168</v>
      </c>
      <c r="F27" s="68">
        <v>256.76</v>
      </c>
      <c r="G27" s="52">
        <f t="shared" si="3"/>
        <v>148.57103929851428</v>
      </c>
      <c r="H27" s="52">
        <f t="shared" si="4"/>
        <v>98.271849599418474</v>
      </c>
      <c r="I27" s="53">
        <f t="shared" si="5"/>
        <v>9.9171111020672225</v>
      </c>
      <c r="J27" s="58">
        <v>0</v>
      </c>
      <c r="K27" s="81">
        <v>31.66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31.66</v>
      </c>
      <c r="R27" s="91">
        <v>0</v>
      </c>
      <c r="S27" s="84">
        <v>0</v>
      </c>
      <c r="T27" s="84">
        <v>0</v>
      </c>
      <c r="U27" s="84">
        <v>57.7</v>
      </c>
      <c r="V27" s="84">
        <v>0</v>
      </c>
      <c r="W27" s="84">
        <v>0</v>
      </c>
      <c r="X27" s="94">
        <f t="shared" si="10"/>
        <v>0</v>
      </c>
      <c r="Y27" s="95">
        <f t="shared" si="11"/>
        <v>57.7</v>
      </c>
      <c r="Z27" s="91">
        <v>0</v>
      </c>
      <c r="AA27" s="84">
        <v>0</v>
      </c>
      <c r="AB27" s="84">
        <v>0</v>
      </c>
      <c r="AC27" s="84">
        <v>83.21</v>
      </c>
      <c r="AD27" s="96">
        <f t="shared" si="12"/>
        <v>0</v>
      </c>
      <c r="AE27" s="52">
        <f t="shared" si="13"/>
        <v>83.21</v>
      </c>
      <c r="AF27" s="118">
        <v>0.16645241935483901</v>
      </c>
      <c r="AG27" s="117">
        <v>0.40281303763440901</v>
      </c>
      <c r="AH27" s="54">
        <f t="shared" si="6"/>
        <v>9.750658682712384</v>
      </c>
      <c r="AI27" s="63">
        <f t="shared" si="7"/>
        <v>7.5339074336404224</v>
      </c>
      <c r="AJ27" s="64">
        <v>148.57103929851428</v>
      </c>
      <c r="AK27" s="61">
        <v>108.574839788007</v>
      </c>
      <c r="AL27" s="128">
        <v>98.271849599418474</v>
      </c>
      <c r="AM27" s="61">
        <v>152.93843974071814</v>
      </c>
      <c r="AS27" s="121"/>
      <c r="BA27" s="42"/>
      <c r="BB27" s="42"/>
    </row>
    <row r="28" spans="1:54" ht="15.75" x14ac:dyDescent="0.25">
      <c r="A28" s="25">
        <v>20</v>
      </c>
      <c r="B28" s="69">
        <v>94.97</v>
      </c>
      <c r="C28" s="51">
        <f t="shared" si="0"/>
        <v>20.790925036497754</v>
      </c>
      <c r="D28" s="52">
        <f t="shared" si="1"/>
        <v>97.708587703826169</v>
      </c>
      <c r="E28" s="59">
        <f t="shared" si="2"/>
        <v>-23.529512740323934</v>
      </c>
      <c r="F28" s="68">
        <v>256.24</v>
      </c>
      <c r="G28" s="52">
        <f t="shared" si="3"/>
        <v>143.86972126135362</v>
      </c>
      <c r="H28" s="52">
        <f t="shared" si="4"/>
        <v>102.47292742564436</v>
      </c>
      <c r="I28" s="53">
        <f t="shared" si="5"/>
        <v>9.8973513130020461</v>
      </c>
      <c r="J28" s="58">
        <v>0</v>
      </c>
      <c r="K28" s="81">
        <v>31.38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31.38</v>
      </c>
      <c r="R28" s="91">
        <v>0</v>
      </c>
      <c r="S28" s="84">
        <v>0</v>
      </c>
      <c r="T28" s="84">
        <v>0</v>
      </c>
      <c r="U28" s="84">
        <v>57.44</v>
      </c>
      <c r="V28" s="84">
        <v>0</v>
      </c>
      <c r="W28" s="84">
        <v>0</v>
      </c>
      <c r="X28" s="94">
        <f t="shared" si="10"/>
        <v>0</v>
      </c>
      <c r="Y28" s="95">
        <f t="shared" si="11"/>
        <v>57.44</v>
      </c>
      <c r="Z28" s="91">
        <v>0</v>
      </c>
      <c r="AA28" s="84">
        <v>0</v>
      </c>
      <c r="AB28" s="84">
        <v>0</v>
      </c>
      <c r="AC28" s="84">
        <v>82.58</v>
      </c>
      <c r="AD28" s="96">
        <f t="shared" si="12"/>
        <v>0</v>
      </c>
      <c r="AE28" s="52">
        <f t="shared" si="13"/>
        <v>82.58</v>
      </c>
      <c r="AF28" s="118">
        <v>0.16645241935483901</v>
      </c>
      <c r="AG28" s="117">
        <v>0.40281303763440901</v>
      </c>
      <c r="AH28" s="54">
        <f t="shared" si="6"/>
        <v>9.7308988936472076</v>
      </c>
      <c r="AI28" s="63">
        <f t="shared" si="7"/>
        <v>7.4476742220416554</v>
      </c>
      <c r="AJ28" s="64">
        <v>143.86972126135362</v>
      </c>
      <c r="AK28" s="61">
        <v>103.37092503649775</v>
      </c>
      <c r="AL28" s="128">
        <v>102.47292742564436</v>
      </c>
      <c r="AM28" s="61">
        <v>155.14858770382617</v>
      </c>
      <c r="AS28" s="121"/>
      <c r="BA28" s="42"/>
      <c r="BB28" s="42"/>
    </row>
    <row r="29" spans="1:54" ht="15.75" x14ac:dyDescent="0.25">
      <c r="A29" s="25">
        <v>21</v>
      </c>
      <c r="B29" s="69">
        <v>84.87</v>
      </c>
      <c r="C29" s="51">
        <f t="shared" si="0"/>
        <v>17.474859592931068</v>
      </c>
      <c r="D29" s="52">
        <f t="shared" si="1"/>
        <v>91.471471110155989</v>
      </c>
      <c r="E29" s="59">
        <f t="shared" si="2"/>
        <v>-24.076330703087034</v>
      </c>
      <c r="F29" s="68">
        <v>250.68</v>
      </c>
      <c r="G29" s="52">
        <f t="shared" si="3"/>
        <v>139.59920236631064</v>
      </c>
      <c r="H29" s="52">
        <f t="shared" si="4"/>
        <v>101.39472401056939</v>
      </c>
      <c r="I29" s="53">
        <f t="shared" si="5"/>
        <v>9.6860736231199649</v>
      </c>
      <c r="J29" s="58">
        <v>0</v>
      </c>
      <c r="K29" s="81">
        <v>31.66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31.66</v>
      </c>
      <c r="R29" s="91">
        <v>0</v>
      </c>
      <c r="S29" s="84">
        <v>0</v>
      </c>
      <c r="T29" s="84">
        <v>0</v>
      </c>
      <c r="U29" s="84">
        <v>57.37</v>
      </c>
      <c r="V29" s="84">
        <v>0</v>
      </c>
      <c r="W29" s="84">
        <v>0</v>
      </c>
      <c r="X29" s="94">
        <f t="shared" si="10"/>
        <v>0</v>
      </c>
      <c r="Y29" s="95">
        <f t="shared" si="11"/>
        <v>57.37</v>
      </c>
      <c r="Z29" s="91">
        <v>0</v>
      </c>
      <c r="AA29" s="84">
        <v>0</v>
      </c>
      <c r="AB29" s="84">
        <v>0</v>
      </c>
      <c r="AC29" s="84">
        <v>82.94</v>
      </c>
      <c r="AD29" s="96">
        <f t="shared" si="12"/>
        <v>0</v>
      </c>
      <c r="AE29" s="52">
        <f t="shared" si="13"/>
        <v>82.94</v>
      </c>
      <c r="AF29" s="118">
        <v>0.16645241935483901</v>
      </c>
      <c r="AG29" s="117">
        <v>0.40281303763440901</v>
      </c>
      <c r="AH29" s="54">
        <f t="shared" si="6"/>
        <v>9.5196212037651264</v>
      </c>
      <c r="AI29" s="63">
        <f t="shared" si="7"/>
        <v>7.1808562592785563</v>
      </c>
      <c r="AJ29" s="64">
        <v>139.59920236631064</v>
      </c>
      <c r="AK29" s="61">
        <v>100.41485959293107</v>
      </c>
      <c r="AL29" s="128">
        <v>101.39472401056939</v>
      </c>
      <c r="AM29" s="61">
        <v>148.84147111015599</v>
      </c>
      <c r="AS29" s="121"/>
      <c r="BA29" s="42"/>
      <c r="BB29" s="42"/>
    </row>
    <row r="30" spans="1:54" ht="15.75" x14ac:dyDescent="0.25">
      <c r="A30" s="25">
        <v>22</v>
      </c>
      <c r="B30" s="69">
        <v>75.260000000000005</v>
      </c>
      <c r="C30" s="51">
        <f t="shared" si="0"/>
        <v>13.064058336264779</v>
      </c>
      <c r="D30" s="52">
        <f t="shared" si="1"/>
        <v>86.506526083003081</v>
      </c>
      <c r="E30" s="59">
        <f t="shared" si="2"/>
        <v>-24.31058441926784</v>
      </c>
      <c r="F30" s="68">
        <v>243.38</v>
      </c>
      <c r="G30" s="52">
        <f t="shared" si="3"/>
        <v>136.10674638964176</v>
      </c>
      <c r="H30" s="52">
        <f t="shared" si="4"/>
        <v>97.864576793795223</v>
      </c>
      <c r="I30" s="53">
        <f t="shared" si="5"/>
        <v>9.4086768165630001</v>
      </c>
      <c r="J30" s="58">
        <v>0</v>
      </c>
      <c r="K30" s="81">
        <v>31.6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31.6</v>
      </c>
      <c r="R30" s="91">
        <v>0</v>
      </c>
      <c r="S30" s="84">
        <v>0</v>
      </c>
      <c r="T30" s="84">
        <v>0</v>
      </c>
      <c r="U30" s="84">
        <v>57.24</v>
      </c>
      <c r="V30" s="84">
        <v>0</v>
      </c>
      <c r="W30" s="84">
        <v>0</v>
      </c>
      <c r="X30" s="94">
        <f t="shared" si="10"/>
        <v>0</v>
      </c>
      <c r="Y30" s="95">
        <f t="shared" si="11"/>
        <v>57.24</v>
      </c>
      <c r="Z30" s="91">
        <v>0</v>
      </c>
      <c r="AA30" s="84">
        <v>0</v>
      </c>
      <c r="AB30" s="84">
        <v>0</v>
      </c>
      <c r="AC30" s="84">
        <v>82.23</v>
      </c>
      <c r="AD30" s="96">
        <f t="shared" si="12"/>
        <v>0</v>
      </c>
      <c r="AE30" s="52">
        <f t="shared" si="13"/>
        <v>82.23</v>
      </c>
      <c r="AF30" s="118">
        <v>0.16645241935483901</v>
      </c>
      <c r="AG30" s="117">
        <v>0.40281303763440901</v>
      </c>
      <c r="AH30" s="54">
        <f t="shared" si="6"/>
        <v>9.2422243972081617</v>
      </c>
      <c r="AI30" s="63">
        <f t="shared" si="7"/>
        <v>6.8866025430977515</v>
      </c>
      <c r="AJ30" s="64">
        <v>136.10674638964176</v>
      </c>
      <c r="AK30" s="61">
        <v>95.294058336264783</v>
      </c>
      <c r="AL30" s="128">
        <v>97.864576793795223</v>
      </c>
      <c r="AM30" s="61">
        <v>143.74652608300309</v>
      </c>
      <c r="AS30" s="121"/>
      <c r="BA30" s="42"/>
      <c r="BB30" s="42"/>
    </row>
    <row r="31" spans="1:54" ht="15.75" x14ac:dyDescent="0.25">
      <c r="A31" s="25">
        <v>23</v>
      </c>
      <c r="B31" s="69">
        <v>58.31</v>
      </c>
      <c r="C31" s="51">
        <f t="shared" si="0"/>
        <v>6.9963524218001822</v>
      </c>
      <c r="D31" s="52">
        <f t="shared" si="1"/>
        <v>76.067549985867515</v>
      </c>
      <c r="E31" s="59">
        <f t="shared" si="2"/>
        <v>-24.753902407667713</v>
      </c>
      <c r="F31" s="68">
        <v>228.42</v>
      </c>
      <c r="G31" s="52">
        <f t="shared" si="3"/>
        <v>125.93971225842677</v>
      </c>
      <c r="H31" s="52">
        <f t="shared" si="4"/>
        <v>93.640083742411662</v>
      </c>
      <c r="I31" s="53">
        <f t="shared" si="5"/>
        <v>8.8402039991615577</v>
      </c>
      <c r="J31" s="58">
        <v>0</v>
      </c>
      <c r="K31" s="81">
        <v>31.62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31.62</v>
      </c>
      <c r="R31" s="91">
        <v>0</v>
      </c>
      <c r="S31" s="84">
        <v>0</v>
      </c>
      <c r="T31" s="84">
        <v>0</v>
      </c>
      <c r="U31" s="84">
        <v>58.63</v>
      </c>
      <c r="V31" s="84">
        <v>0</v>
      </c>
      <c r="W31" s="84">
        <v>0</v>
      </c>
      <c r="X31" s="94">
        <f t="shared" si="10"/>
        <v>0</v>
      </c>
      <c r="Y31" s="95">
        <f t="shared" si="11"/>
        <v>58.63</v>
      </c>
      <c r="Z31" s="91">
        <v>0</v>
      </c>
      <c r="AA31" s="84">
        <v>0</v>
      </c>
      <c r="AB31" s="84">
        <v>0</v>
      </c>
      <c r="AC31" s="84">
        <v>82.65</v>
      </c>
      <c r="AD31" s="96">
        <f t="shared" si="12"/>
        <v>0</v>
      </c>
      <c r="AE31" s="52">
        <f t="shared" si="13"/>
        <v>82.65</v>
      </c>
      <c r="AF31" s="118">
        <v>0.16645241935483901</v>
      </c>
      <c r="AG31" s="117">
        <v>0.40281303763440901</v>
      </c>
      <c r="AH31" s="54">
        <f t="shared" si="6"/>
        <v>8.6737515798067193</v>
      </c>
      <c r="AI31" s="63">
        <f t="shared" si="7"/>
        <v>6.4632845546978785</v>
      </c>
      <c r="AJ31" s="64">
        <v>125.93971225842677</v>
      </c>
      <c r="AK31" s="61">
        <v>89.646352421800188</v>
      </c>
      <c r="AL31" s="128">
        <v>93.640083742411662</v>
      </c>
      <c r="AM31" s="61">
        <v>134.69754998586751</v>
      </c>
      <c r="AS31" s="121"/>
      <c r="BA31" s="42"/>
      <c r="BB31" s="42"/>
    </row>
    <row r="32" spans="1:54" ht="16.5" thickBot="1" x14ac:dyDescent="0.3">
      <c r="A32" s="26">
        <v>24</v>
      </c>
      <c r="B32" s="70">
        <v>53.58</v>
      </c>
      <c r="C32" s="55">
        <f t="shared" si="0"/>
        <v>-1.0310505951369464</v>
      </c>
      <c r="D32" s="52">
        <f t="shared" si="1"/>
        <v>79.647658675490447</v>
      </c>
      <c r="E32" s="59">
        <f t="shared" si="2"/>
        <v>-25.036608080353513</v>
      </c>
      <c r="F32" s="71">
        <v>211.99</v>
      </c>
      <c r="G32" s="56">
        <f t="shared" si="3"/>
        <v>118.62712866689975</v>
      </c>
      <c r="H32" s="52">
        <f t="shared" si="4"/>
        <v>85.146998276590054</v>
      </c>
      <c r="I32" s="53">
        <f t="shared" si="5"/>
        <v>8.2158730565101887</v>
      </c>
      <c r="J32" s="58">
        <v>0</v>
      </c>
      <c r="K32" s="81">
        <v>31.77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31.77</v>
      </c>
      <c r="R32" s="91">
        <v>0</v>
      </c>
      <c r="S32" s="84">
        <v>0</v>
      </c>
      <c r="T32" s="84">
        <v>0</v>
      </c>
      <c r="U32" s="84">
        <v>58.47</v>
      </c>
      <c r="V32" s="84">
        <v>0</v>
      </c>
      <c r="W32" s="84">
        <v>0</v>
      </c>
      <c r="X32" s="94">
        <f t="shared" si="10"/>
        <v>0</v>
      </c>
      <c r="Y32" s="95">
        <f t="shared" si="11"/>
        <v>58.47</v>
      </c>
      <c r="Z32" s="92">
        <v>0</v>
      </c>
      <c r="AA32" s="93">
        <v>0</v>
      </c>
      <c r="AB32" s="93">
        <v>0</v>
      </c>
      <c r="AC32" s="93">
        <v>82.65</v>
      </c>
      <c r="AD32" s="96">
        <f t="shared" si="12"/>
        <v>0</v>
      </c>
      <c r="AE32" s="52">
        <f t="shared" si="13"/>
        <v>82.65</v>
      </c>
      <c r="AF32" s="118">
        <v>0.16645241935483901</v>
      </c>
      <c r="AG32" s="117">
        <v>0.40281303763440901</v>
      </c>
      <c r="AH32" s="54">
        <f t="shared" si="6"/>
        <v>8.0494206371553503</v>
      </c>
      <c r="AI32" s="63">
        <f t="shared" si="7"/>
        <v>6.3305788820120767</v>
      </c>
      <c r="AJ32" s="65">
        <v>118.62712866689975</v>
      </c>
      <c r="AK32" s="62">
        <v>81.618949404863059</v>
      </c>
      <c r="AL32" s="129">
        <v>85.146998276590054</v>
      </c>
      <c r="AM32" s="62">
        <v>138.11765867549045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97.419999999999987</v>
      </c>
      <c r="C33" s="40">
        <f t="shared" ref="C33:AE33" si="14">MAX(C9:C32)</f>
        <v>25.364839788007004</v>
      </c>
      <c r="D33" s="40">
        <f t="shared" si="14"/>
        <v>101.77156881929065</v>
      </c>
      <c r="E33" s="40">
        <f t="shared" si="14"/>
        <v>-23.492835646719026</v>
      </c>
      <c r="F33" s="40">
        <f t="shared" si="14"/>
        <v>256.76</v>
      </c>
      <c r="G33" s="40">
        <f t="shared" si="14"/>
        <v>148.57103929851428</v>
      </c>
      <c r="H33" s="40">
        <f t="shared" si="14"/>
        <v>102.47292742564436</v>
      </c>
      <c r="I33" s="40">
        <f t="shared" si="14"/>
        <v>9.9171111020672225</v>
      </c>
      <c r="J33" s="40">
        <f t="shared" si="14"/>
        <v>0</v>
      </c>
      <c r="K33" s="40">
        <f t="shared" si="14"/>
        <v>31.86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31.86</v>
      </c>
      <c r="R33" s="40">
        <f t="shared" si="14"/>
        <v>34.89</v>
      </c>
      <c r="S33" s="40">
        <f t="shared" si="14"/>
        <v>0</v>
      </c>
      <c r="T33" s="40">
        <f t="shared" si="14"/>
        <v>0</v>
      </c>
      <c r="U33" s="40">
        <f t="shared" si="14"/>
        <v>58.63</v>
      </c>
      <c r="V33" s="40">
        <f t="shared" si="14"/>
        <v>0</v>
      </c>
      <c r="W33" s="40">
        <f t="shared" si="14"/>
        <v>0</v>
      </c>
      <c r="X33" s="40">
        <f t="shared" si="14"/>
        <v>34.89</v>
      </c>
      <c r="Y33" s="40">
        <f t="shared" si="14"/>
        <v>58.63</v>
      </c>
      <c r="Z33" s="40"/>
      <c r="AA33" s="40"/>
      <c r="AB33" s="40"/>
      <c r="AC33" s="40"/>
      <c r="AD33" s="40">
        <f t="shared" si="14"/>
        <v>15.3</v>
      </c>
      <c r="AE33" s="40">
        <f t="shared" si="14"/>
        <v>85.52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9.750658682712384</v>
      </c>
      <c r="AI33" s="40">
        <f t="shared" si="15"/>
        <v>7.5339074336404224</v>
      </c>
      <c r="AJ33" s="40">
        <f t="shared" si="15"/>
        <v>148.57103929851428</v>
      </c>
      <c r="AK33" s="40">
        <f t="shared" si="15"/>
        <v>108.574839788007</v>
      </c>
      <c r="AL33" s="40">
        <f t="shared" si="15"/>
        <v>102.47292742564436</v>
      </c>
      <c r="AM33" s="130">
        <f t="shared" si="15"/>
        <v>159.37156881929064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70.68816326530613</v>
      </c>
      <c r="C34" s="41">
        <f t="shared" ref="C34:AE34" si="16">AVERAGE(C9:C33,C9:C32)</f>
        <v>12.70784966404884</v>
      </c>
      <c r="D34" s="41">
        <f t="shared" si="16"/>
        <v>82.712154337299154</v>
      </c>
      <c r="E34" s="41">
        <f t="shared" si="16"/>
        <v>-24.604829042968852</v>
      </c>
      <c r="F34" s="41">
        <f t="shared" si="16"/>
        <v>193.96</v>
      </c>
      <c r="G34" s="41">
        <f t="shared" si="16"/>
        <v>113.86028395833947</v>
      </c>
      <c r="H34" s="41">
        <f t="shared" si="16"/>
        <v>72.030896444444679</v>
      </c>
      <c r="I34" s="41">
        <f t="shared" si="16"/>
        <v>8.1545558793837181</v>
      </c>
      <c r="J34" s="41">
        <f t="shared" si="16"/>
        <v>0</v>
      </c>
      <c r="K34" s="41">
        <f t="shared" si="16"/>
        <v>31.590612244897962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31.590612244897962</v>
      </c>
      <c r="R34" s="41">
        <f t="shared" si="16"/>
        <v>13.075306122448977</v>
      </c>
      <c r="S34" s="41">
        <f t="shared" si="16"/>
        <v>0</v>
      </c>
      <c r="T34" s="41">
        <f t="shared" si="16"/>
        <v>0</v>
      </c>
      <c r="U34" s="41">
        <f t="shared" si="16"/>
        <v>57.77</v>
      </c>
      <c r="V34" s="41">
        <f t="shared" si="16"/>
        <v>0</v>
      </c>
      <c r="W34" s="41">
        <f t="shared" si="16"/>
        <v>0</v>
      </c>
      <c r="X34" s="41">
        <f t="shared" si="16"/>
        <v>13.075306122448977</v>
      </c>
      <c r="Y34" s="41">
        <f t="shared" si="16"/>
        <v>57.77</v>
      </c>
      <c r="Z34" s="41">
        <f>AVERAGE(Z9:Z33,Z9:Z32)</f>
        <v>4.1374999999999993</v>
      </c>
      <c r="AA34" s="41">
        <f>AVERAGE(AA9:AA33,AA9:AA32)</f>
        <v>0</v>
      </c>
      <c r="AB34" s="41">
        <f>AVERAGE(AB9:AB33,AB9:AB32)</f>
        <v>0</v>
      </c>
      <c r="AC34" s="41">
        <f t="shared" si="16"/>
        <v>74.98833333333333</v>
      </c>
      <c r="AD34" s="41">
        <f t="shared" si="16"/>
        <v>4.3653061224489793</v>
      </c>
      <c r="AE34" s="41">
        <f t="shared" si="16"/>
        <v>75.203265306122447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7.9881034600288867</v>
      </c>
      <c r="AI34" s="41">
        <f t="shared" si="17"/>
        <v>6.5741855952741624</v>
      </c>
      <c r="AJ34" s="41">
        <f t="shared" si="17"/>
        <v>117.91334518282927</v>
      </c>
      <c r="AK34" s="41">
        <f t="shared" si="17"/>
        <v>87.863972113028453</v>
      </c>
      <c r="AL34" s="41">
        <f t="shared" si="17"/>
        <v>84.394161750567108</v>
      </c>
      <c r="AM34" s="131">
        <f t="shared" si="17"/>
        <v>140.46113392913588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755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302.77999999999997</v>
      </c>
      <c r="Z38" s="133"/>
      <c r="AA38" s="8" t="s">
        <v>21</v>
      </c>
      <c r="AB38" s="5" t="s">
        <v>23</v>
      </c>
      <c r="AC38" s="30"/>
      <c r="AD38" s="134">
        <v>1430.3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93.5154</v>
      </c>
      <c r="AN38" s="135"/>
      <c r="AO38" s="8" t="s">
        <v>21</v>
      </c>
      <c r="AP38" s="5" t="s">
        <v>24</v>
      </c>
      <c r="AQ38" s="133">
        <v>1762.1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4659.76</v>
      </c>
      <c r="C39" s="11" t="s">
        <v>21</v>
      </c>
      <c r="D39" s="9" t="s">
        <v>71</v>
      </c>
      <c r="E39" s="10">
        <v>1698</v>
      </c>
      <c r="F39" s="12" t="s">
        <v>21</v>
      </c>
      <c r="G39" s="98"/>
      <c r="H39" s="101" t="s">
        <v>25</v>
      </c>
      <c r="I39" s="102"/>
      <c r="J39" s="103">
        <v>31.86</v>
      </c>
      <c r="K39" s="104" t="s">
        <v>62</v>
      </c>
      <c r="L39" s="105">
        <v>0.29166666666666669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34.89</v>
      </c>
      <c r="Z39" s="102" t="s">
        <v>62</v>
      </c>
      <c r="AA39" s="108">
        <v>0.41666666666666669</v>
      </c>
      <c r="AB39" s="106" t="s">
        <v>25</v>
      </c>
      <c r="AC39" s="109"/>
      <c r="AD39" s="103">
        <v>60.49</v>
      </c>
      <c r="AE39" s="104" t="s">
        <v>75</v>
      </c>
      <c r="AF39" s="108">
        <v>0.9770833333333333</v>
      </c>
      <c r="AG39" s="106" t="s">
        <v>25</v>
      </c>
      <c r="AH39" s="102"/>
      <c r="AI39" s="103">
        <v>0</v>
      </c>
      <c r="AJ39" s="102" t="s">
        <v>75</v>
      </c>
      <c r="AK39" s="107">
        <v>240.04166666668499</v>
      </c>
      <c r="AL39" s="101" t="s">
        <v>25</v>
      </c>
      <c r="AM39" s="102">
        <v>15.3</v>
      </c>
      <c r="AN39" s="103" t="s">
        <v>75</v>
      </c>
      <c r="AO39" s="111">
        <v>0.54166666666666663</v>
      </c>
      <c r="AP39" s="106" t="s">
        <v>25</v>
      </c>
      <c r="AQ39" s="102">
        <v>85.52</v>
      </c>
      <c r="AR39" s="104" t="s">
        <v>75</v>
      </c>
      <c r="AS39" s="107">
        <v>0.54166666666666663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526.21</v>
      </c>
      <c r="F42" s="44" t="s">
        <v>69</v>
      </c>
      <c r="G42" s="47">
        <v>240.79166666668499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57.7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83.21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266.45</v>
      </c>
      <c r="F45" s="83" t="s">
        <v>72</v>
      </c>
      <c r="G45" s="48">
        <v>240.83333333335199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266.40999999999997</v>
      </c>
      <c r="F46" s="80" t="s">
        <v>72</v>
      </c>
      <c r="G46" s="60">
        <v>240.79166666668499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103</v>
      </c>
    </row>
    <row r="58" spans="1:44" x14ac:dyDescent="0.25">
      <c r="A58" s="37" t="s">
        <v>66</v>
      </c>
      <c r="B58" t="s">
        <v>104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AOU 23 </vt:lpstr>
      <vt:lpstr>'29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2023-08-30T06:29:32Z</dcterms:modified>
</cp:coreProperties>
</file>