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6F2AFD84-E5FE-48F1-8C82-10341D2BE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 SEP 23" sheetId="3" r:id="rId1"/>
  </sheets>
  <definedNames>
    <definedName name="_xlnm.Print_Area" localSheetId="0">'03 SEP 23'!$A$1:$AS$59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H17" i="3" l="1"/>
  <c r="I17" i="3" s="1"/>
  <c r="AH21" i="3"/>
  <c r="I21" i="3" s="1"/>
  <c r="AH23" i="3"/>
  <c r="I23" i="3" s="1"/>
  <c r="AH19" i="3"/>
  <c r="I19" i="3" s="1"/>
  <c r="AH28" i="3"/>
  <c r="AH18" i="3"/>
  <c r="I18" i="3" s="1"/>
  <c r="AH32" i="3"/>
  <c r="I32" i="3" s="1"/>
  <c r="AH22" i="3"/>
  <c r="I22" i="3" s="1"/>
  <c r="AH27" i="3"/>
  <c r="I27" i="3" s="1"/>
  <c r="AH31" i="3"/>
  <c r="I31" i="3" s="1"/>
  <c r="AH25" i="3"/>
  <c r="AH30" i="3"/>
  <c r="I30" i="3" s="1"/>
  <c r="AH26" i="3"/>
  <c r="I26" i="3" s="1"/>
  <c r="AH16" i="3"/>
  <c r="I16" i="3" s="1"/>
  <c r="AH24" i="3"/>
  <c r="I24" i="3" s="1"/>
  <c r="AH29" i="3"/>
  <c r="I29" i="3" s="1"/>
  <c r="AH20" i="3"/>
  <c r="I20" i="3" s="1"/>
  <c r="C15" i="3"/>
  <c r="C13" i="3"/>
  <c r="AI13" i="3"/>
  <c r="E13" i="3" s="1"/>
  <c r="C23" i="3"/>
  <c r="C9" i="3"/>
  <c r="AI9" i="3"/>
  <c r="E9" i="3" s="1"/>
  <c r="C24" i="3"/>
  <c r="C22" i="3"/>
  <c r="C20" i="3"/>
  <c r="C18" i="3"/>
  <c r="C16" i="3"/>
  <c r="C14" i="3"/>
  <c r="C12" i="3"/>
  <c r="AI12" i="3"/>
  <c r="E12" i="3" s="1"/>
  <c r="C10" i="3"/>
  <c r="AI10" i="3"/>
  <c r="E10" i="3" s="1"/>
  <c r="C25" i="3"/>
  <c r="C21" i="3"/>
  <c r="C19" i="3"/>
  <c r="C17" i="3"/>
  <c r="C11" i="3"/>
  <c r="AI11" i="3"/>
  <c r="E11" i="3" s="1"/>
  <c r="I25" i="3"/>
  <c r="AH10" i="3"/>
  <c r="I10" i="3" s="1"/>
  <c r="AH14" i="3"/>
  <c r="I14" i="3" s="1"/>
  <c r="AH11" i="3"/>
  <c r="I11" i="3" s="1"/>
  <c r="I28" i="3"/>
  <c r="AH15" i="3"/>
  <c r="I15" i="3" s="1"/>
  <c r="AH13" i="3"/>
  <c r="I13" i="3" s="1"/>
  <c r="AH12" i="3"/>
  <c r="I12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H33" i="3"/>
  <c r="AH34" i="3" s="1"/>
  <c r="D33" i="3"/>
  <c r="D34" i="3" s="1"/>
  <c r="H33" i="3"/>
  <c r="H34" i="3" s="1"/>
  <c r="I33" i="3"/>
  <c r="I34" i="3" s="1"/>
  <c r="AI25" i="3" l="1"/>
  <c r="E25" i="3" s="1"/>
  <c r="AI24" i="3"/>
  <c r="E24" i="3" s="1"/>
  <c r="AI23" i="3"/>
  <c r="E23" i="3" s="1"/>
  <c r="AI22" i="3"/>
  <c r="E22" i="3" s="1"/>
  <c r="AI21" i="3"/>
  <c r="E21" i="3" s="1"/>
  <c r="AI20" i="3"/>
  <c r="E20" i="3" s="1"/>
  <c r="AI19" i="3"/>
  <c r="E19" i="3" s="1"/>
  <c r="AI18" i="3"/>
  <c r="E18" i="3" s="1"/>
  <c r="AI17" i="3"/>
  <c r="E17" i="3" s="1"/>
  <c r="AI16" i="3"/>
  <c r="E16" i="3" s="1"/>
  <c r="AI15" i="3"/>
  <c r="E15" i="3" s="1"/>
  <c r="AI14" i="3"/>
  <c r="E14" i="3" s="1"/>
  <c r="AI32" i="3"/>
  <c r="E32" i="3" s="1"/>
  <c r="AI31" i="3"/>
  <c r="E31" i="3" s="1"/>
  <c r="AI30" i="3"/>
  <c r="E30" i="3" s="1"/>
  <c r="AI29" i="3"/>
  <c r="E29" i="3" s="1"/>
  <c r="AI28" i="3"/>
  <c r="E28" i="3" s="1"/>
  <c r="AI27" i="3"/>
  <c r="E27" i="3" s="1"/>
  <c r="B33" i="3" l="1"/>
  <c r="B34" i="3" s="1"/>
  <c r="AI26" i="3"/>
  <c r="E26" i="3" l="1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<sst xmlns="http://schemas.openxmlformats.org/spreadsheetml/2006/main" count="139" uniqueCount="107">
  <si>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</si>
  <si>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</si>
  <si>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</si>
  <si>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</si>
  <si>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</si>
  <si>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</si>
  <si>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</si>
  <si>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</si>
  <si>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</si>
  <si>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</si>
  <si>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</si>
  <si>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</si>
  <si>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</si>
  <si>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</si>
  <si>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</si>
  <si>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</si>
  <si>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</si>
  <si>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</si>
  <si>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</si>
  <si>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</si>
  <si>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</si>
  <si>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</si>
  <si>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</si>
  <si>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</si>
  <si>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</si>
  <si>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</si>
  <si>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</si>
  <si>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</si>
  <si>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</si>
  <si>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</si>
  <si>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</si>
  <si>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</si>
  <si>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</si>
  <si>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</si>
  <si>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</si>
  <si>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</si>
  <si>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</si>
  <si>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</si>
  <si>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</si>
  <si>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</si>
  <si>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</si>
  <si>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</si>
  <si>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</si>
  <si>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</si>
  <si>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</si>
  <si>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</si>
  <si>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</si>
  <si>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</si>
  <si>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</si>
  <si>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</si>
  <si>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</si>
  <si>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</si>
  <si>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</si>
  <si>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</si>
  <si>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</si>
  <si>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</si>
  <si>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</si>
  <si>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</si>
  <si>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</si>
  <si>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</si>
  <si>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</si>
  <si>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</si>
  <si>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</si>
  <si>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</si>
  <si>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</si>
  <si>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</si>
  <si>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</si>
  <si>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</si>
  <si>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</si>
  <si>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</si>
  <si>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</si>
  <si>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</si>
  <si>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</si>
  <si>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</si>
  <si>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</si>
  <si>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</si>
  <si>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</si>
  <si>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</si>
  <si>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</si>
  <si>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</si>
  <si>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</si>
  <si>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</si>
  <si>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</si>
  <si>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</si>
  <si>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</si>
  <si>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</si>
  <si>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</si>
  <si>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</si>
  <si>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</si>
  <si>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</si>
  <si>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</si>
  <si>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</si>
  <si>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</si>
  <si>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</si>
  <si>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</si>
  <si>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</si>
  <si>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</si>
  <si>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</si>
  <si>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</si>
  <si>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</si>
  <si>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</si>
  <si>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</si>
  <si>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</si>
  <si>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</si>
  <si>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</si>
  <si>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MONTCHO ET BOKO</t>
  </si>
  <si>
    <t>TETE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</si>
</sst>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'03 SEP 23'!$B$8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23'!$B$9:$B$32</c:f>
              <c:numCache>
                <c:formatCode>General</c:formatCode>
                <c:ptCount val="24"/>
                <c:pt idx="0">
                  <c:v>42.19</c:v>
                </c:pt>
                <c:pt idx="1">
                  <c:v>43.620000000000005</c:v>
                </c:pt>
                <c:pt idx="2">
                  <c:v>42.900000000000006</c:v>
                </c:pt>
                <c:pt idx="3">
                  <c:v>45.92</c:v>
                </c:pt>
                <c:pt idx="4">
                  <c:v>47.03</c:v>
                </c:pt>
                <c:pt idx="5">
                  <c:v>37.79</c:v>
                </c:pt>
                <c:pt idx="6">
                  <c:v>17.96</c:v>
                </c:pt>
                <c:pt idx="7">
                  <c:v>25.240000000000002</c:v>
                </c:pt>
                <c:pt idx="8">
                  <c:v>32.83</c:v>
                </c:pt>
                <c:pt idx="9">
                  <c:v>21.66</c:v>
                </c:pt>
                <c:pt idx="10">
                  <c:v>30.96</c:v>
                </c:pt>
                <c:pt idx="11">
                  <c:v>39.19</c:v>
                </c:pt>
                <c:pt idx="12">
                  <c:v>32.47</c:v>
                </c:pt>
                <c:pt idx="13">
                  <c:v>32.520000000000003</c:v>
                </c:pt>
                <c:pt idx="14">
                  <c:v>36.69</c:v>
                </c:pt>
                <c:pt idx="15">
                  <c:v>28.23</c:v>
                </c:pt>
                <c:pt idx="16">
                  <c:v>36.230000000000004</c:v>
                </c:pt>
                <c:pt idx="17">
                  <c:v>65.88</c:v>
                </c:pt>
                <c:pt idx="18">
                  <c:v>79.34</c:v>
                </c:pt>
                <c:pt idx="19">
                  <c:v>58.040000000000006</c:v>
                </c:pt>
                <c:pt idx="20">
                  <c:v>50</c:v>
                </c:pt>
                <c:pt idx="21">
                  <c:v>49.96</c:v>
                </c:pt>
                <c:pt idx="22">
                  <c:v>37.409999999999997</c:v>
                </c:pt>
                <c:pt idx="23">
                  <c:v>36.11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'03 SEP 23'!$C$8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23'!$C$9:$C$32</c:f>
              <c:numCache>
                <c:formatCode>General</c:formatCode>
                <c:ptCount val="24"/>
                <c:pt idx="0">
                  <c:v>14.151777129932441</c:v>
                </c:pt>
                <c:pt idx="1">
                  <c:v>14.05422481282784</c:v>
                </c:pt>
                <c:pt idx="2">
                  <c:v>20.547608311134155</c:v>
                </c:pt>
                <c:pt idx="3">
                  <c:v>18.060633163774014</c:v>
                </c:pt>
                <c:pt idx="4">
                  <c:v>19.409533806355839</c:v>
                </c:pt>
                <c:pt idx="5">
                  <c:v>16.951534597086138</c:v>
                </c:pt>
                <c:pt idx="6">
                  <c:v>-1.4439831227743412</c:v>
                </c:pt>
                <c:pt idx="7">
                  <c:v>6.314743945179714</c:v>
                </c:pt>
                <c:pt idx="8">
                  <c:v>7.0203224110285021</c:v>
                </c:pt>
                <c:pt idx="9">
                  <c:v>5.3053302943302327</c:v>
                </c:pt>
                <c:pt idx="10">
                  <c:v>5.0485693021510372</c:v>
                </c:pt>
                <c:pt idx="11">
                  <c:v>0.70748656679484156</c:v>
                </c:pt>
                <c:pt idx="12">
                  <c:v>8.7298573138526052</c:v>
                </c:pt>
                <c:pt idx="13">
                  <c:v>9.7283657928663416</c:v>
                </c:pt>
                <c:pt idx="14">
                  <c:v>9.2648764556085439</c:v>
                </c:pt>
                <c:pt idx="15">
                  <c:v>9.025396517593407</c:v>
                </c:pt>
                <c:pt idx="16">
                  <c:v>13.633694172276321</c:v>
                </c:pt>
                <c:pt idx="17">
                  <c:v>25.122960950997367</c:v>
                </c:pt>
                <c:pt idx="18">
                  <c:v>35.990800334423625</c:v>
                </c:pt>
                <c:pt idx="19">
                  <c:v>27.282493943682113</c:v>
                </c:pt>
                <c:pt idx="20">
                  <c:v>28.845475197784495</c:v>
                </c:pt>
                <c:pt idx="21">
                  <c:v>30.02753162809752</c:v>
                </c:pt>
                <c:pt idx="22">
                  <c:v>19.921528054566096</c:v>
                </c:pt>
                <c:pt idx="23">
                  <c:v>13.005089539864258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'03 SEP 23'!$D$8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23'!$D$9:$D$32</c:f>
              <c:numCache>
                <c:formatCode>0.00</c:formatCode>
                <c:ptCount val="24"/>
                <c:pt idx="0">
                  <c:v>53.249827071452344</c:v>
                </c:pt>
                <c:pt idx="1">
                  <c:v>54.996058419888321</c:v>
                </c:pt>
                <c:pt idx="2">
                  <c:v>47.781057936637396</c:v>
                </c:pt>
                <c:pt idx="3">
                  <c:v>53.460726578436564</c:v>
                </c:pt>
                <c:pt idx="4">
                  <c:v>53.246463143859259</c:v>
                </c:pt>
                <c:pt idx="5">
                  <c:v>46.549424610668041</c:v>
                </c:pt>
                <c:pt idx="6">
                  <c:v>46.516343975208251</c:v>
                </c:pt>
                <c:pt idx="7">
                  <c:v>45.857257025037569</c:v>
                </c:pt>
                <c:pt idx="8">
                  <c:v>52.791966480086359</c:v>
                </c:pt>
                <c:pt idx="9">
                  <c:v>43.749703950305381</c:v>
                </c:pt>
                <c:pt idx="10">
                  <c:v>52.924077698059747</c:v>
                </c:pt>
                <c:pt idx="11">
                  <c:v>65.872132717275122</c:v>
                </c:pt>
                <c:pt idx="12">
                  <c:v>50.890628250095091</c:v>
                </c:pt>
                <c:pt idx="13">
                  <c:v>49.974552925875123</c:v>
                </c:pt>
                <c:pt idx="14">
                  <c:v>55.047671990814621</c:v>
                </c:pt>
                <c:pt idx="15">
                  <c:v>47.075824396226722</c:v>
                </c:pt>
                <c:pt idx="16">
                  <c:v>50.627487487897582</c:v>
                </c:pt>
                <c:pt idx="17">
                  <c:v>67.64602957035946</c:v>
                </c:pt>
                <c:pt idx="18">
                  <c:v>69.741651490661042</c:v>
                </c:pt>
                <c:pt idx="19">
                  <c:v>57.382650441822975</c:v>
                </c:pt>
                <c:pt idx="20">
                  <c:v>47.775123500009286</c:v>
                </c:pt>
                <c:pt idx="21">
                  <c:v>45.758981833082814</c:v>
                </c:pt>
                <c:pt idx="22">
                  <c:v>43.879343514046965</c:v>
                </c:pt>
                <c:pt idx="23">
                  <c:v>49.563121202101129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'03 SEP 23'!$E$8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23'!$E$9:$E$32</c:f>
              <c:numCache>
                <c:formatCode>0.00</c:formatCode>
                <c:ptCount val="24"/>
                <c:pt idx="0">
                  <c:v>-25.211604201384812</c:v>
                </c:pt>
                <c:pt idx="1">
                  <c:v>-25.430283232716135</c:v>
                </c:pt>
                <c:pt idx="2">
                  <c:v>-25.428666247771538</c:v>
                </c:pt>
                <c:pt idx="3">
                  <c:v>-25.601359742210562</c:v>
                </c:pt>
                <c:pt idx="4">
                  <c:v>-25.625996950215111</c:v>
                </c:pt>
                <c:pt idx="5">
                  <c:v>-25.710959207754179</c:v>
                </c:pt>
                <c:pt idx="6">
                  <c:v>-27.112360852433888</c:v>
                </c:pt>
                <c:pt idx="7">
                  <c:v>-26.932000970217288</c:v>
                </c:pt>
                <c:pt idx="8">
                  <c:v>-26.982288891114884</c:v>
                </c:pt>
                <c:pt idx="9">
                  <c:v>-27.395034244635617</c:v>
                </c:pt>
                <c:pt idx="10">
                  <c:v>-27.012647000210812</c:v>
                </c:pt>
                <c:pt idx="11">
                  <c:v>-27.389619284070001</c:v>
                </c:pt>
                <c:pt idx="12">
                  <c:v>-27.150485563947683</c:v>
                </c:pt>
                <c:pt idx="13">
                  <c:v>-27.182918718741462</c:v>
                </c:pt>
                <c:pt idx="14">
                  <c:v>-27.622548446423146</c:v>
                </c:pt>
                <c:pt idx="15">
                  <c:v>-27.871220913820132</c:v>
                </c:pt>
                <c:pt idx="16">
                  <c:v>-28.0311816601739</c:v>
                </c:pt>
                <c:pt idx="17">
                  <c:v>-26.888990521356838</c:v>
                </c:pt>
                <c:pt idx="18">
                  <c:v>-26.39245182508467</c:v>
                </c:pt>
                <c:pt idx="19">
                  <c:v>-26.625144385505067</c:v>
                </c:pt>
                <c:pt idx="20">
                  <c:v>-26.620598697793781</c:v>
                </c:pt>
                <c:pt idx="21">
                  <c:v>-25.826513461180355</c:v>
                </c:pt>
                <c:pt idx="22">
                  <c:v>-26.390871568613079</c:v>
                </c:pt>
                <c:pt idx="23">
                  <c:v>-26.458210741965395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'03 SEP 23'!$Q$8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23'!$Q$9:$Q$32</c:f>
              <c:numCache>
                <c:formatCode>0.00</c:formatCode>
                <c:ptCount val="24"/>
                <c:pt idx="0">
                  <c:v>31.91</c:v>
                </c:pt>
                <c:pt idx="1">
                  <c:v>32.119999999999997</c:v>
                </c:pt>
                <c:pt idx="2">
                  <c:v>31.97</c:v>
                </c:pt>
                <c:pt idx="3">
                  <c:v>32.26</c:v>
                </c:pt>
                <c:pt idx="4">
                  <c:v>32.26</c:v>
                </c:pt>
                <c:pt idx="5">
                  <c:v>32.03</c:v>
                </c:pt>
                <c:pt idx="6">
                  <c:v>32</c:v>
                </c:pt>
                <c:pt idx="7">
                  <c:v>32.01</c:v>
                </c:pt>
                <c:pt idx="8">
                  <c:v>32.31</c:v>
                </c:pt>
                <c:pt idx="9">
                  <c:v>32.44</c:v>
                </c:pt>
                <c:pt idx="10">
                  <c:v>32.33</c:v>
                </c:pt>
                <c:pt idx="11">
                  <c:v>32.56</c:v>
                </c:pt>
                <c:pt idx="12">
                  <c:v>32.46</c:v>
                </c:pt>
                <c:pt idx="13">
                  <c:v>32.68</c:v>
                </c:pt>
                <c:pt idx="14">
                  <c:v>33.06</c:v>
                </c:pt>
                <c:pt idx="15">
                  <c:v>33.049999999999997</c:v>
                </c:pt>
                <c:pt idx="16">
                  <c:v>33.43</c:v>
                </c:pt>
                <c:pt idx="17">
                  <c:v>33.14</c:v>
                </c:pt>
                <c:pt idx="18">
                  <c:v>33.159999999999997</c:v>
                </c:pt>
                <c:pt idx="19">
                  <c:v>33.51</c:v>
                </c:pt>
                <c:pt idx="20">
                  <c:v>33.270000000000003</c:v>
                </c:pt>
                <c:pt idx="21">
                  <c:v>32.43</c:v>
                </c:pt>
                <c:pt idx="22">
                  <c:v>32.65</c:v>
                </c:pt>
                <c:pt idx="23">
                  <c:v>32.56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'03 SEP 23'!$AE$8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23'!$AE$9:$AE$32</c:f>
              <c:numCache>
                <c:formatCode>0.00</c:formatCode>
                <c:ptCount val="24"/>
                <c:pt idx="0">
                  <c:v>90.51</c:v>
                </c:pt>
                <c:pt idx="1">
                  <c:v>92.15</c:v>
                </c:pt>
                <c:pt idx="2">
                  <c:v>84.74</c:v>
                </c:pt>
                <c:pt idx="3">
                  <c:v>85.62</c:v>
                </c:pt>
                <c:pt idx="4">
                  <c:v>83.63</c:v>
                </c:pt>
                <c:pt idx="5">
                  <c:v>81.790000000000006</c:v>
                </c:pt>
                <c:pt idx="6">
                  <c:v>65.900000000000006</c:v>
                </c:pt>
                <c:pt idx="7">
                  <c:v>65.430000000000007</c:v>
                </c:pt>
                <c:pt idx="8">
                  <c:v>66.12</c:v>
                </c:pt>
                <c:pt idx="9">
                  <c:v>66.38</c:v>
                </c:pt>
                <c:pt idx="10">
                  <c:v>65.569999999999993</c:v>
                </c:pt>
                <c:pt idx="11">
                  <c:v>66.260000000000005</c:v>
                </c:pt>
                <c:pt idx="12">
                  <c:v>66.650000000000006</c:v>
                </c:pt>
                <c:pt idx="13">
                  <c:v>65.59</c:v>
                </c:pt>
                <c:pt idx="14">
                  <c:v>66.099999999999994</c:v>
                </c:pt>
                <c:pt idx="15">
                  <c:v>65.38</c:v>
                </c:pt>
                <c:pt idx="16">
                  <c:v>65.58</c:v>
                </c:pt>
                <c:pt idx="17">
                  <c:v>66.03</c:v>
                </c:pt>
                <c:pt idx="18">
                  <c:v>66.16</c:v>
                </c:pt>
                <c:pt idx="19">
                  <c:v>66.099999999999994</c:v>
                </c:pt>
                <c:pt idx="20">
                  <c:v>66.19</c:v>
                </c:pt>
                <c:pt idx="21">
                  <c:v>65.55</c:v>
                </c:pt>
                <c:pt idx="22">
                  <c:v>66.09</c:v>
                </c:pt>
                <c:pt idx="23">
                  <c:v>65.930000000000007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'03 SEP 23'!$AK$8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23'!$AK$9:$AK$32</c:f>
              <c:numCache>
                <c:formatCode>0.00</c:formatCode>
                <c:ptCount val="24"/>
                <c:pt idx="0">
                  <c:v>104.66177712993245</c:v>
                </c:pt>
                <c:pt idx="1">
                  <c:v>106.20422481282785</c:v>
                </c:pt>
                <c:pt idx="2">
                  <c:v>105.28760831113415</c:v>
                </c:pt>
                <c:pt idx="3">
                  <c:v>103.68063316377402</c:v>
                </c:pt>
                <c:pt idx="4">
                  <c:v>103.03953380635583</c:v>
                </c:pt>
                <c:pt idx="5">
                  <c:v>98.741534597086144</c:v>
                </c:pt>
                <c:pt idx="6">
                  <c:v>64.456016877225665</c:v>
                </c:pt>
                <c:pt idx="7">
                  <c:v>71.744743945179721</c:v>
                </c:pt>
                <c:pt idx="8">
                  <c:v>73.140322411028507</c:v>
                </c:pt>
                <c:pt idx="9">
                  <c:v>71.685330294330228</c:v>
                </c:pt>
                <c:pt idx="10">
                  <c:v>70.61856930215103</c:v>
                </c:pt>
                <c:pt idx="11">
                  <c:v>66.967486566794847</c:v>
                </c:pt>
                <c:pt idx="12">
                  <c:v>75.379857313852611</c:v>
                </c:pt>
                <c:pt idx="13">
                  <c:v>75.318365792866345</c:v>
                </c:pt>
                <c:pt idx="14">
                  <c:v>75.364876455608538</c:v>
                </c:pt>
                <c:pt idx="15">
                  <c:v>74.405396517593402</c:v>
                </c:pt>
                <c:pt idx="16">
                  <c:v>79.21369417227632</c:v>
                </c:pt>
                <c:pt idx="17">
                  <c:v>91.152960950997368</c:v>
                </c:pt>
                <c:pt idx="18">
                  <c:v>102.15080033442362</c:v>
                </c:pt>
                <c:pt idx="19">
                  <c:v>93.382493943682107</c:v>
                </c:pt>
                <c:pt idx="20">
                  <c:v>95.035475197784493</c:v>
                </c:pt>
                <c:pt idx="21">
                  <c:v>95.577531628097518</c:v>
                </c:pt>
                <c:pt idx="22">
                  <c:v>86.011528054566099</c:v>
                </c:pt>
                <c:pt idx="23">
                  <c:v>78.935089539864265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'03 SEP 23'!$AM$8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23'!$AM$9:$AM$32</c:f>
              <c:numCache>
                <c:formatCode>0.00</c:formatCode>
                <c:ptCount val="24"/>
                <c:pt idx="0">
                  <c:v>113.85982707145234</c:v>
                </c:pt>
                <c:pt idx="1">
                  <c:v>112.01605841988832</c:v>
                </c:pt>
                <c:pt idx="2">
                  <c:v>107.7810579366374</c:v>
                </c:pt>
                <c:pt idx="3">
                  <c:v>113.46072657843656</c:v>
                </c:pt>
                <c:pt idx="4">
                  <c:v>113.24646314385926</c:v>
                </c:pt>
                <c:pt idx="5">
                  <c:v>106.60942461066804</c:v>
                </c:pt>
                <c:pt idx="6">
                  <c:v>91.196343975208251</c:v>
                </c:pt>
                <c:pt idx="7">
                  <c:v>90.517257025037566</c:v>
                </c:pt>
                <c:pt idx="8">
                  <c:v>97.791966480086359</c:v>
                </c:pt>
                <c:pt idx="9">
                  <c:v>89.429703950305381</c:v>
                </c:pt>
                <c:pt idx="10">
                  <c:v>99.954077698059749</c:v>
                </c:pt>
                <c:pt idx="11">
                  <c:v>98.502132717275131</c:v>
                </c:pt>
                <c:pt idx="12">
                  <c:v>94.920628250095092</c:v>
                </c:pt>
                <c:pt idx="13">
                  <c:v>101.49455292587513</c:v>
                </c:pt>
                <c:pt idx="14">
                  <c:v>99.377671990814619</c:v>
                </c:pt>
                <c:pt idx="15">
                  <c:v>91.355824396226723</c:v>
                </c:pt>
                <c:pt idx="16">
                  <c:v>94.187487487897585</c:v>
                </c:pt>
                <c:pt idx="17">
                  <c:v>111.83602957035946</c:v>
                </c:pt>
                <c:pt idx="18">
                  <c:v>118.77165149066104</c:v>
                </c:pt>
                <c:pt idx="19">
                  <c:v>131.61265044182298</c:v>
                </c:pt>
                <c:pt idx="20">
                  <c:v>121.78512350000929</c:v>
                </c:pt>
                <c:pt idx="21">
                  <c:v>119.64898183308281</c:v>
                </c:pt>
                <c:pt idx="22">
                  <c:v>117.25934351404696</c:v>
                </c:pt>
                <c:pt idx="23">
                  <c:v>118.87312120210113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'03 SEP 23'!$F$8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23'!$F$9:$F$32</c:f>
              <c:numCache>
                <c:formatCode>General</c:formatCode>
                <c:ptCount val="24"/>
                <c:pt idx="0">
                  <c:v>134.53</c:v>
                </c:pt>
                <c:pt idx="1">
                  <c:v>131.91</c:v>
                </c:pt>
                <c:pt idx="2">
                  <c:v>129.62</c:v>
                </c:pt>
                <c:pt idx="3">
                  <c:v>127.07</c:v>
                </c:pt>
                <c:pt idx="4">
                  <c:v>130.84</c:v>
                </c:pt>
                <c:pt idx="5">
                  <c:v>124.77</c:v>
                </c:pt>
                <c:pt idx="6">
                  <c:v>118.98</c:v>
                </c:pt>
                <c:pt idx="7">
                  <c:v>132.66999999999999</c:v>
                </c:pt>
                <c:pt idx="8">
                  <c:v>114.26</c:v>
                </c:pt>
                <c:pt idx="9">
                  <c:v>104.47</c:v>
                </c:pt>
                <c:pt idx="10">
                  <c:v>132.96</c:v>
                </c:pt>
                <c:pt idx="11">
                  <c:v>107.97</c:v>
                </c:pt>
                <c:pt idx="12">
                  <c:v>122.31</c:v>
                </c:pt>
                <c:pt idx="13">
                  <c:v>119.28</c:v>
                </c:pt>
                <c:pt idx="14">
                  <c:v>134.49</c:v>
                </c:pt>
                <c:pt idx="15">
                  <c:v>156.29</c:v>
                </c:pt>
                <c:pt idx="16">
                  <c:v>162.84</c:v>
                </c:pt>
                <c:pt idx="17">
                  <c:v>168.92</c:v>
                </c:pt>
                <c:pt idx="18">
                  <c:v>199.09</c:v>
                </c:pt>
                <c:pt idx="19">
                  <c:v>194.63</c:v>
                </c:pt>
                <c:pt idx="20">
                  <c:v>192.72</c:v>
                </c:pt>
                <c:pt idx="21">
                  <c:v>185.48</c:v>
                </c:pt>
                <c:pt idx="22">
                  <c:v>170.04</c:v>
                </c:pt>
                <c:pt idx="23">
                  <c:v>168.15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'03 SEP 23'!$G$8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23'!$G$9:$G$32</c:f>
              <c:numCache>
                <c:formatCode>0.00</c:formatCode>
                <c:ptCount val="24"/>
                <c:pt idx="0">
                  <c:v>64.07630245576361</c:v>
                </c:pt>
                <c:pt idx="1">
                  <c:v>64.007466957398805</c:v>
                </c:pt>
                <c:pt idx="2">
                  <c:v>63.112524926147159</c:v>
                </c:pt>
                <c:pt idx="3">
                  <c:v>61.698607036454703</c:v>
                </c:pt>
                <c:pt idx="4">
                  <c:v>63.526416621718845</c:v>
                </c:pt>
                <c:pt idx="5">
                  <c:v>61.255287700977462</c:v>
                </c:pt>
                <c:pt idx="6">
                  <c:v>60.050615274302992</c:v>
                </c:pt>
                <c:pt idx="7">
                  <c:v>80.190420363199067</c:v>
                </c:pt>
                <c:pt idx="8">
                  <c:v>74.34689760207327</c:v>
                </c:pt>
                <c:pt idx="9">
                  <c:v>64.641101321854663</c:v>
                </c:pt>
                <c:pt idx="10">
                  <c:v>80.4570731626076</c:v>
                </c:pt>
                <c:pt idx="11">
                  <c:v>83.264807926495479</c:v>
                </c:pt>
                <c:pt idx="12">
                  <c:v>70.487177028137992</c:v>
                </c:pt>
                <c:pt idx="13">
                  <c:v>72.658838708046815</c:v>
                </c:pt>
                <c:pt idx="14">
                  <c:v>83.486981832913074</c:v>
                </c:pt>
                <c:pt idx="15">
                  <c:v>92.946550296254543</c:v>
                </c:pt>
                <c:pt idx="16">
                  <c:v>97.065937758685152</c:v>
                </c:pt>
                <c:pt idx="17">
                  <c:v>98.62306571475763</c:v>
                </c:pt>
                <c:pt idx="18">
                  <c:v>111.33522047668782</c:v>
                </c:pt>
                <c:pt idx="19">
                  <c:v>107.05584630449326</c:v>
                </c:pt>
                <c:pt idx="20">
                  <c:v>105.89192280121844</c:v>
                </c:pt>
                <c:pt idx="21">
                  <c:v>104.57158721695914</c:v>
                </c:pt>
                <c:pt idx="22">
                  <c:v>93.395555602598293</c:v>
                </c:pt>
                <c:pt idx="23">
                  <c:v>95.979740759165466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'03 SEP 23'!$H$8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23'!$H$9:$H$32</c:f>
              <c:numCache>
                <c:formatCode>0.00</c:formatCode>
                <c:ptCount val="24"/>
                <c:pt idx="0">
                  <c:v>65.18123194780334</c:v>
                </c:pt>
                <c:pt idx="1">
                  <c:v>62.729623501179375</c:v>
                </c:pt>
                <c:pt idx="2">
                  <c:v>61.421581953548312</c:v>
                </c:pt>
                <c:pt idx="3">
                  <c:v>60.38239570602893</c:v>
                </c:pt>
                <c:pt idx="4">
                  <c:v>62.181332180242634</c:v>
                </c:pt>
                <c:pt idx="5">
                  <c:v>58.582332546202828</c:v>
                </c:pt>
                <c:pt idx="6">
                  <c:v>54.088960791263908</c:v>
                </c:pt>
                <c:pt idx="7">
                  <c:v>46.700211956272334</c:v>
                </c:pt>
                <c:pt idx="8">
                  <c:v>34.63075718460604</c:v>
                </c:pt>
                <c:pt idx="9">
                  <c:v>34.054850826412952</c:v>
                </c:pt>
                <c:pt idx="10">
                  <c:v>46.315451388768636</c:v>
                </c:pt>
                <c:pt idx="11">
                  <c:v>19.012081576372999</c:v>
                </c:pt>
                <c:pt idx="12">
                  <c:v>46.021415997162244</c:v>
                </c:pt>
                <c:pt idx="13">
                  <c:v>40.956169857533219</c:v>
                </c:pt>
                <c:pt idx="14">
                  <c:v>45.270388971217685</c:v>
                </c:pt>
                <c:pt idx="15">
                  <c:v>57.107335603220569</c:v>
                </c:pt>
                <c:pt idx="16">
                  <c:v>59.328573705463882</c:v>
                </c:pt>
                <c:pt idx="17">
                  <c:v>63.71768911409503</c:v>
                </c:pt>
                <c:pt idx="18">
                  <c:v>80.029098306906931</c:v>
                </c:pt>
                <c:pt idx="19">
                  <c:v>80.017949406078884</c:v>
                </c:pt>
                <c:pt idx="20">
                  <c:v>79.344451549791998</c:v>
                </c:pt>
                <c:pt idx="21">
                  <c:v>73.699901726070109</c:v>
                </c:pt>
                <c:pt idx="22">
                  <c:v>70.022640267599428</c:v>
                </c:pt>
                <c:pt idx="23">
                  <c:v>65.620273345707588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'03 SEP 23'!$I$8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23'!$I$9:$I$32</c:f>
              <c:numCache>
                <c:formatCode>0.00</c:formatCode>
                <c:ptCount val="24"/>
                <c:pt idx="0">
                  <c:v>5.2724655964330491</c:v>
                </c:pt>
                <c:pt idx="1">
                  <c:v>5.1729095414218147</c:v>
                </c:pt>
                <c:pt idx="2">
                  <c:v>5.0858931203045312</c:v>
                </c:pt>
                <c:pt idx="3">
                  <c:v>4.9889972575163579</c:v>
                </c:pt>
                <c:pt idx="4">
                  <c:v>5.1322511980385155</c:v>
                </c:pt>
                <c:pt idx="5">
                  <c:v>4.9323797528196973</c:v>
                </c:pt>
                <c:pt idx="6">
                  <c:v>4.8404239344331028</c:v>
                </c:pt>
                <c:pt idx="7">
                  <c:v>5.7793676805285923</c:v>
                </c:pt>
                <c:pt idx="8">
                  <c:v>5.2823452133206938</c:v>
                </c:pt>
                <c:pt idx="9">
                  <c:v>5.7740478517324032</c:v>
                </c:pt>
                <c:pt idx="10">
                  <c:v>6.1874754486237844</c:v>
                </c:pt>
                <c:pt idx="11">
                  <c:v>5.6931104971314976</c:v>
                </c:pt>
                <c:pt idx="12">
                  <c:v>5.8014069746997432</c:v>
                </c:pt>
                <c:pt idx="13">
                  <c:v>5.6649914344199299</c:v>
                </c:pt>
                <c:pt idx="14">
                  <c:v>5.7326291958692632</c:v>
                </c:pt>
                <c:pt idx="15">
                  <c:v>6.2361141005248708</c:v>
                </c:pt>
                <c:pt idx="16">
                  <c:v>6.4454885358509539</c:v>
                </c:pt>
                <c:pt idx="17">
                  <c:v>6.579245171147333</c:v>
                </c:pt>
                <c:pt idx="18">
                  <c:v>7.7256812164052615</c:v>
                </c:pt>
                <c:pt idx="19">
                  <c:v>7.5562042894278516</c:v>
                </c:pt>
                <c:pt idx="20">
                  <c:v>7.483625648989543</c:v>
                </c:pt>
                <c:pt idx="21">
                  <c:v>7.2085110569707336</c:v>
                </c:pt>
                <c:pt idx="22">
                  <c:v>6.6218041298022552</c:v>
                </c:pt>
                <c:pt idx="23">
                  <c:v>6.5499858951269498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'03 SEP 23'!$AD$8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3</c:v>
                </c:pt>
                <c:pt idx="7">
                  <c:v>8.8000000000000007</c:v>
                </c:pt>
                <c:pt idx="8">
                  <c:v>5.9</c:v>
                </c:pt>
                <c:pt idx="9">
                  <c:v>11.3</c:v>
                </c:pt>
                <c:pt idx="10">
                  <c:v>11.5</c:v>
                </c:pt>
                <c:pt idx="11">
                  <c:v>1.4</c:v>
                </c:pt>
                <c:pt idx="12">
                  <c:v>12.2</c:v>
                </c:pt>
                <c:pt idx="13">
                  <c:v>8.6999999999999993</c:v>
                </c:pt>
                <c:pt idx="14">
                  <c:v>3.6</c:v>
                </c:pt>
                <c:pt idx="15">
                  <c:v>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'03 SEP 23'!$P$8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SEP 23'!$P$9:$P$32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'03 SEP 23'!$A$9:$A$32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'03 SEP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'03 SEP 23'!$AJ$8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'03 SEP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SEP 23'!$AJ$9:$AJ$32</c:f>
              <c:numCache>
                <c:formatCode>0.00</c:formatCode>
                <c:ptCount val="24"/>
                <c:pt idx="0">
                  <c:v>64.07630245576361</c:v>
                </c:pt>
                <c:pt idx="1">
                  <c:v>64.007466957398805</c:v>
                </c:pt>
                <c:pt idx="2">
                  <c:v>63.112524926147159</c:v>
                </c:pt>
                <c:pt idx="3">
                  <c:v>61.698607036454703</c:v>
                </c:pt>
                <c:pt idx="4">
                  <c:v>63.526416621718845</c:v>
                </c:pt>
                <c:pt idx="5">
                  <c:v>61.755287700977462</c:v>
                </c:pt>
                <c:pt idx="6">
                  <c:v>63.050615274302992</c:v>
                </c:pt>
                <c:pt idx="7">
                  <c:v>88.990420363199064</c:v>
                </c:pt>
                <c:pt idx="8">
                  <c:v>80.246897602073275</c:v>
                </c:pt>
                <c:pt idx="9">
                  <c:v>75.94110132185466</c:v>
                </c:pt>
                <c:pt idx="10">
                  <c:v>91.9570731626076</c:v>
                </c:pt>
                <c:pt idx="11">
                  <c:v>84.664807926495484</c:v>
                </c:pt>
                <c:pt idx="12">
                  <c:v>82.687177028137995</c:v>
                </c:pt>
                <c:pt idx="13">
                  <c:v>81.358838708046818</c:v>
                </c:pt>
                <c:pt idx="14">
                  <c:v>87.086981832913068</c:v>
                </c:pt>
                <c:pt idx="15">
                  <c:v>94.946550296254543</c:v>
                </c:pt>
                <c:pt idx="16">
                  <c:v>97.265937758685155</c:v>
                </c:pt>
                <c:pt idx="17">
                  <c:v>98.62306571475763</c:v>
                </c:pt>
                <c:pt idx="18">
                  <c:v>111.33522047668782</c:v>
                </c:pt>
                <c:pt idx="19">
                  <c:v>107.05584630449326</c:v>
                </c:pt>
                <c:pt idx="20">
                  <c:v>105.89192280121844</c:v>
                </c:pt>
                <c:pt idx="21">
                  <c:v>104.57158721695914</c:v>
                </c:pt>
                <c:pt idx="22">
                  <c:v>93.395555602598293</c:v>
                </c:pt>
                <c:pt idx="23">
                  <c:v>95.979740759165466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'03 SEP 23'!$AL$8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'03 SEP 23'!$A$8:$A$32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SEP 23'!$AL$9:$AL$32</c:f>
              <c:numCache>
                <c:formatCode>0.00</c:formatCode>
                <c:ptCount val="24"/>
                <c:pt idx="0">
                  <c:v>65.18123194780334</c:v>
                </c:pt>
                <c:pt idx="1">
                  <c:v>62.729623501179375</c:v>
                </c:pt>
                <c:pt idx="2">
                  <c:v>61.421581953548312</c:v>
                </c:pt>
                <c:pt idx="3">
                  <c:v>60.38239570602893</c:v>
                </c:pt>
                <c:pt idx="4">
                  <c:v>62.181332180242634</c:v>
                </c:pt>
                <c:pt idx="5">
                  <c:v>58.89233254620283</c:v>
                </c:pt>
                <c:pt idx="6">
                  <c:v>55.268960791263908</c:v>
                </c:pt>
                <c:pt idx="7">
                  <c:v>53.100211956272332</c:v>
                </c:pt>
                <c:pt idx="8">
                  <c:v>49.260757184606042</c:v>
                </c:pt>
                <c:pt idx="9">
                  <c:v>66.014850826412953</c:v>
                </c:pt>
                <c:pt idx="10">
                  <c:v>60.465451388768635</c:v>
                </c:pt>
                <c:pt idx="11">
                  <c:v>55.242081576373003</c:v>
                </c:pt>
                <c:pt idx="12">
                  <c:v>59.961415997162241</c:v>
                </c:pt>
                <c:pt idx="13">
                  <c:v>57.836169857533221</c:v>
                </c:pt>
                <c:pt idx="14">
                  <c:v>53.820388971217682</c:v>
                </c:pt>
                <c:pt idx="15">
                  <c:v>58.707335603220571</c:v>
                </c:pt>
                <c:pt idx="16">
                  <c:v>61.688573705463881</c:v>
                </c:pt>
                <c:pt idx="17">
                  <c:v>63.71768911409503</c:v>
                </c:pt>
                <c:pt idx="18">
                  <c:v>80.029098306906931</c:v>
                </c:pt>
                <c:pt idx="19">
                  <c:v>80.017949406078884</c:v>
                </c:pt>
                <c:pt idx="20">
                  <c:v>79.344451549791998</c:v>
                </c:pt>
                <c:pt idx="21">
                  <c:v>73.699901726070109</c:v>
                </c:pt>
                <c:pt idx="22">
                  <c:v>70.022640267599428</c:v>
                </c:pt>
                <c:pt idx="23">
                  <c:v>65.620273345707588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Q39" sqref="AQ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101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45172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89</v>
      </c>
      <c r="AG4" s="173"/>
      <c r="AH4" s="173"/>
      <c r="AI4" s="173"/>
      <c r="AJ4" s="148" t="s">
        <v>102</v>
      </c>
      <c r="AK4" s="149"/>
      <c r="AL4" s="148" t="s">
        <v>103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90</v>
      </c>
      <c r="S6" s="158"/>
      <c r="T6" s="158"/>
      <c r="U6" s="158"/>
      <c r="V6" s="158"/>
      <c r="W6" s="158"/>
      <c r="X6" s="158"/>
      <c r="Y6" s="158"/>
      <c r="Z6" s="157" t="s">
        <v>91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88</v>
      </c>
      <c r="Y7" s="156"/>
      <c r="Z7" s="179" t="s">
        <v>3</v>
      </c>
      <c r="AA7" s="180"/>
      <c r="AB7" s="180"/>
      <c r="AC7" s="155"/>
      <c r="AD7" s="208" t="s">
        <v>88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42.19</v>
      </c>
      <c r="C9" s="51">
        <f t="shared" ref="C9:C32" si="0">AK9-AE9</f>
        <v>14.151777129932441</v>
      </c>
      <c r="D9" s="52">
        <f t="shared" ref="D9:D32" si="1">AM9-Y9</f>
        <v>53.249827071452344</v>
      </c>
      <c r="E9" s="59">
        <f t="shared" ref="E9:E32" si="2">(AG9+AI9)-Q9</f>
        <v>-25.211604201384812</v>
      </c>
      <c r="F9" s="76">
        <v>134.53</v>
      </c>
      <c r="G9" s="52">
        <f t="shared" ref="G9:G32" si="3">AJ9-AD9</f>
        <v>64.07630245576361</v>
      </c>
      <c r="H9" s="52">
        <f t="shared" ref="H9:H32" si="4">AL9-X9</f>
        <v>65.18123194780334</v>
      </c>
      <c r="I9" s="53">
        <f t="shared" ref="I9:I32" si="5">(AH9+AF9)-P9</f>
        <v>5.2724655964330491</v>
      </c>
      <c r="J9" s="58">
        <v>0</v>
      </c>
      <c r="K9" s="84">
        <v>31.91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31.91</v>
      </c>
      <c r="R9" s="91">
        <v>0</v>
      </c>
      <c r="S9" s="84">
        <v>0</v>
      </c>
      <c r="T9" s="84">
        <v>0</v>
      </c>
      <c r="U9" s="84">
        <v>60.61</v>
      </c>
      <c r="V9" s="68">
        <v>0</v>
      </c>
      <c r="W9" s="90">
        <v>0</v>
      </c>
      <c r="X9" s="94">
        <f>R9+T9+V9</f>
        <v>0</v>
      </c>
      <c r="Y9" s="95">
        <f>S9+U9+W9</f>
        <v>60.61</v>
      </c>
      <c r="Z9" s="91">
        <v>0</v>
      </c>
      <c r="AA9" s="84">
        <v>0</v>
      </c>
      <c r="AB9" s="84">
        <v>0</v>
      </c>
      <c r="AC9" s="84">
        <v>90.51</v>
      </c>
      <c r="AD9" s="96">
        <f>Z9+AB9</f>
        <v>0</v>
      </c>
      <c r="AE9" s="52">
        <f>AA9+AC9</f>
        <v>90.51</v>
      </c>
      <c r="AF9" s="116">
        <v>0.16645241935483862</v>
      </c>
      <c r="AG9" s="117">
        <v>0.40281303763440862</v>
      </c>
      <c r="AH9" s="54">
        <f t="shared" ref="AH9:AH32" si="6">(F9+P9+X9+AD9)-(AJ9+AL9+AF9)</f>
        <v>5.1060131770782107</v>
      </c>
      <c r="AI9" s="63">
        <f t="shared" ref="AI9:AI32" si="7">(B9+Q9+Y9+AE9)-(AM9+AK9+AG9)</f>
        <v>6.2955827609807784</v>
      </c>
      <c r="AJ9" s="64">
        <v>64.07630245576361</v>
      </c>
      <c r="AK9" s="61">
        <v>104.66177712993245</v>
      </c>
      <c r="AL9" s="66">
        <v>65.18123194780334</v>
      </c>
      <c r="AM9" s="61">
        <v>113.85982707145234</v>
      </c>
      <c r="AS9" s="121"/>
      <c r="BA9" s="42"/>
      <c r="BB9" s="42"/>
    </row>
    <row r="10" spans="1:54" ht="15.75" x14ac:dyDescent="0.25">
      <c r="A10" s="25">
        <v>2</v>
      </c>
      <c r="B10" s="69">
        <v>43.620000000000005</v>
      </c>
      <c r="C10" s="51">
        <f t="shared" si="0"/>
        <v>14.05422481282784</v>
      </c>
      <c r="D10" s="52">
        <f t="shared" si="1"/>
        <v>54.996058419888321</v>
      </c>
      <c r="E10" s="59">
        <f t="shared" si="2"/>
        <v>-25.430283232716135</v>
      </c>
      <c r="F10" s="68">
        <v>131.91</v>
      </c>
      <c r="G10" s="52">
        <f t="shared" si="3"/>
        <v>64.007466957398805</v>
      </c>
      <c r="H10" s="52">
        <f t="shared" si="4"/>
        <v>62.729623501179375</v>
      </c>
      <c r="I10" s="53">
        <f t="shared" si="5"/>
        <v>5.1729095414218147</v>
      </c>
      <c r="J10" s="58">
        <v>0</v>
      </c>
      <c r="K10" s="81">
        <v>32.119999999999997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32.119999999999997</v>
      </c>
      <c r="R10" s="91">
        <v>0</v>
      </c>
      <c r="S10" s="84">
        <v>0</v>
      </c>
      <c r="T10" s="84">
        <v>0</v>
      </c>
      <c r="U10" s="84">
        <v>57.02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57.02</v>
      </c>
      <c r="Z10" s="91">
        <v>0</v>
      </c>
      <c r="AA10" s="84">
        <v>0</v>
      </c>
      <c r="AB10" s="84">
        <v>0</v>
      </c>
      <c r="AC10" s="84">
        <v>92.15</v>
      </c>
      <c r="AD10" s="96">
        <f t="shared" ref="AD10:AD32" si="12">Z10+AB10</f>
        <v>0</v>
      </c>
      <c r="AE10" s="52">
        <f t="shared" ref="AE10:AE32" si="13">AA10+AC10</f>
        <v>92.15</v>
      </c>
      <c r="AF10" s="118">
        <v>0.16645241935483862</v>
      </c>
      <c r="AG10" s="117">
        <v>0.40281303763440862</v>
      </c>
      <c r="AH10" s="54">
        <f t="shared" si="6"/>
        <v>5.0064571220669762</v>
      </c>
      <c r="AI10" s="63">
        <f t="shared" si="7"/>
        <v>6.2869037296494525</v>
      </c>
      <c r="AJ10" s="64">
        <v>64.007466957398805</v>
      </c>
      <c r="AK10" s="61">
        <v>106.20422481282785</v>
      </c>
      <c r="AL10" s="66">
        <v>62.729623501179375</v>
      </c>
      <c r="AM10" s="61">
        <v>112.01605841988832</v>
      </c>
      <c r="AS10" s="121"/>
      <c r="BA10" s="42"/>
      <c r="BB10" s="42"/>
    </row>
    <row r="11" spans="1:54" ht="15" customHeight="1" x14ac:dyDescent="0.25">
      <c r="A11" s="25">
        <v>3</v>
      </c>
      <c r="B11" s="69">
        <v>42.900000000000006</v>
      </c>
      <c r="C11" s="51">
        <f t="shared" si="0"/>
        <v>20.547608311134155</v>
      </c>
      <c r="D11" s="52">
        <f t="shared" si="1"/>
        <v>47.781057936637396</v>
      </c>
      <c r="E11" s="59">
        <f t="shared" si="2"/>
        <v>-25.428666247771538</v>
      </c>
      <c r="F11" s="68">
        <v>129.62</v>
      </c>
      <c r="G11" s="52">
        <f t="shared" si="3"/>
        <v>63.112524926147159</v>
      </c>
      <c r="H11" s="52">
        <f t="shared" si="4"/>
        <v>61.421581953548312</v>
      </c>
      <c r="I11" s="53">
        <f t="shared" si="5"/>
        <v>5.0858931203045312</v>
      </c>
      <c r="J11" s="58">
        <v>0</v>
      </c>
      <c r="K11" s="81">
        <v>31.97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31.97</v>
      </c>
      <c r="R11" s="91">
        <v>0</v>
      </c>
      <c r="S11" s="84">
        <v>0</v>
      </c>
      <c r="T11" s="84">
        <v>0</v>
      </c>
      <c r="U11" s="84">
        <v>60</v>
      </c>
      <c r="V11" s="84">
        <v>0</v>
      </c>
      <c r="W11" s="84">
        <v>0</v>
      </c>
      <c r="X11" s="94">
        <f t="shared" si="10"/>
        <v>0</v>
      </c>
      <c r="Y11" s="95">
        <f t="shared" si="11"/>
        <v>60</v>
      </c>
      <c r="Z11" s="91">
        <v>0</v>
      </c>
      <c r="AA11" s="84">
        <v>0</v>
      </c>
      <c r="AB11" s="84">
        <v>0</v>
      </c>
      <c r="AC11" s="84">
        <v>84.74</v>
      </c>
      <c r="AD11" s="96">
        <f t="shared" si="12"/>
        <v>0</v>
      </c>
      <c r="AE11" s="52">
        <f t="shared" si="13"/>
        <v>84.74</v>
      </c>
      <c r="AF11" s="118">
        <v>0.16645241935483862</v>
      </c>
      <c r="AG11" s="117">
        <v>0.40281303763440862</v>
      </c>
      <c r="AH11" s="54">
        <f t="shared" si="6"/>
        <v>4.9194407009496928</v>
      </c>
      <c r="AI11" s="63">
        <f t="shared" si="7"/>
        <v>6.1385207145940512</v>
      </c>
      <c r="AJ11" s="64">
        <v>63.112524926147159</v>
      </c>
      <c r="AK11" s="61">
        <v>105.28760831113415</v>
      </c>
      <c r="AL11" s="66">
        <v>61.421581953548312</v>
      </c>
      <c r="AM11" s="61">
        <v>107.7810579366374</v>
      </c>
      <c r="AS11" s="121"/>
      <c r="BA11" s="42"/>
      <c r="BB11" s="42"/>
    </row>
    <row r="12" spans="1:54" ht="15" customHeight="1" x14ac:dyDescent="0.25">
      <c r="A12" s="25">
        <v>4</v>
      </c>
      <c r="B12" s="69">
        <v>45.92</v>
      </c>
      <c r="C12" s="51">
        <f t="shared" si="0"/>
        <v>18.060633163774014</v>
      </c>
      <c r="D12" s="52">
        <f t="shared" si="1"/>
        <v>53.460726578436564</v>
      </c>
      <c r="E12" s="59">
        <f t="shared" si="2"/>
        <v>-25.601359742210562</v>
      </c>
      <c r="F12" s="68">
        <v>127.07</v>
      </c>
      <c r="G12" s="52">
        <f t="shared" si="3"/>
        <v>61.698607036454703</v>
      </c>
      <c r="H12" s="52">
        <f t="shared" si="4"/>
        <v>60.38239570602893</v>
      </c>
      <c r="I12" s="53">
        <f t="shared" si="5"/>
        <v>4.9889972575163579</v>
      </c>
      <c r="J12" s="58">
        <v>0</v>
      </c>
      <c r="K12" s="81">
        <v>32.26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32.26</v>
      </c>
      <c r="R12" s="91">
        <v>0</v>
      </c>
      <c r="S12" s="84">
        <v>0</v>
      </c>
      <c r="T12" s="84">
        <v>0</v>
      </c>
      <c r="U12" s="84">
        <v>60</v>
      </c>
      <c r="V12" s="84">
        <v>0</v>
      </c>
      <c r="W12" s="84">
        <v>0</v>
      </c>
      <c r="X12" s="94">
        <f t="shared" si="10"/>
        <v>0</v>
      </c>
      <c r="Y12" s="95">
        <f t="shared" si="11"/>
        <v>60</v>
      </c>
      <c r="Z12" s="91">
        <v>0</v>
      </c>
      <c r="AA12" s="84">
        <v>0</v>
      </c>
      <c r="AB12" s="84">
        <v>0</v>
      </c>
      <c r="AC12" s="84">
        <v>85.62</v>
      </c>
      <c r="AD12" s="96">
        <f t="shared" si="12"/>
        <v>0</v>
      </c>
      <c r="AE12" s="52">
        <f t="shared" si="13"/>
        <v>85.62</v>
      </c>
      <c r="AF12" s="118">
        <v>0.16645241935483862</v>
      </c>
      <c r="AG12" s="117">
        <v>0.40281303763440862</v>
      </c>
      <c r="AH12" s="54">
        <f t="shared" si="6"/>
        <v>4.8225448381615195</v>
      </c>
      <c r="AI12" s="63">
        <f t="shared" si="7"/>
        <v>6.2558272201550267</v>
      </c>
      <c r="AJ12" s="64">
        <v>61.698607036454703</v>
      </c>
      <c r="AK12" s="61">
        <v>103.68063316377402</v>
      </c>
      <c r="AL12" s="66">
        <v>60.38239570602893</v>
      </c>
      <c r="AM12" s="61">
        <v>113.46072657843656</v>
      </c>
      <c r="AS12" s="121"/>
      <c r="BA12" s="42"/>
      <c r="BB12" s="42"/>
    </row>
    <row r="13" spans="1:54" ht="15.75" x14ac:dyDescent="0.25">
      <c r="A13" s="25">
        <v>5</v>
      </c>
      <c r="B13" s="69">
        <v>47.03</v>
      </c>
      <c r="C13" s="51">
        <f t="shared" si="0"/>
        <v>19.409533806355839</v>
      </c>
      <c r="D13" s="52">
        <f t="shared" si="1"/>
        <v>53.246463143859259</v>
      </c>
      <c r="E13" s="59">
        <f t="shared" si="2"/>
        <v>-25.625996950215111</v>
      </c>
      <c r="F13" s="68">
        <v>130.84</v>
      </c>
      <c r="G13" s="52">
        <f t="shared" si="3"/>
        <v>63.526416621718845</v>
      </c>
      <c r="H13" s="52">
        <f t="shared" si="4"/>
        <v>62.181332180242634</v>
      </c>
      <c r="I13" s="53">
        <f t="shared" si="5"/>
        <v>5.1322511980385155</v>
      </c>
      <c r="J13" s="58">
        <v>0</v>
      </c>
      <c r="K13" s="81">
        <v>32.26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32.26</v>
      </c>
      <c r="R13" s="91">
        <v>0</v>
      </c>
      <c r="S13" s="84">
        <v>0</v>
      </c>
      <c r="T13" s="84">
        <v>0</v>
      </c>
      <c r="U13" s="84">
        <v>60</v>
      </c>
      <c r="V13" s="84">
        <v>0</v>
      </c>
      <c r="W13" s="84">
        <v>0</v>
      </c>
      <c r="X13" s="94">
        <f t="shared" si="10"/>
        <v>0</v>
      </c>
      <c r="Y13" s="95">
        <f t="shared" si="11"/>
        <v>60</v>
      </c>
      <c r="Z13" s="91">
        <v>0</v>
      </c>
      <c r="AA13" s="84">
        <v>0</v>
      </c>
      <c r="AB13" s="84">
        <v>0</v>
      </c>
      <c r="AC13" s="84">
        <v>83.63</v>
      </c>
      <c r="AD13" s="96">
        <f t="shared" si="12"/>
        <v>0</v>
      </c>
      <c r="AE13" s="52">
        <f t="shared" si="13"/>
        <v>83.63</v>
      </c>
      <c r="AF13" s="118">
        <v>0.16645241935483862</v>
      </c>
      <c r="AG13" s="117">
        <v>0.40281303763440862</v>
      </c>
      <c r="AH13" s="54">
        <f t="shared" si="6"/>
        <v>4.965798778683677</v>
      </c>
      <c r="AI13" s="63">
        <f t="shared" si="7"/>
        <v>6.2311900121504777</v>
      </c>
      <c r="AJ13" s="64">
        <v>63.526416621718845</v>
      </c>
      <c r="AK13" s="61">
        <v>103.03953380635583</v>
      </c>
      <c r="AL13" s="66">
        <v>62.181332180242634</v>
      </c>
      <c r="AM13" s="61">
        <v>113.24646314385926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37.79</v>
      </c>
      <c r="C14" s="51">
        <f t="shared" si="0"/>
        <v>16.951534597086138</v>
      </c>
      <c r="D14" s="52">
        <f t="shared" si="1"/>
        <v>46.549424610668041</v>
      </c>
      <c r="E14" s="59">
        <f t="shared" si="2"/>
        <v>-25.710959207754179</v>
      </c>
      <c r="F14" s="68">
        <v>124.77</v>
      </c>
      <c r="G14" s="52">
        <f t="shared" si="3"/>
        <v>61.255287700977462</v>
      </c>
      <c r="H14" s="52">
        <f t="shared" si="4"/>
        <v>58.582332546202828</v>
      </c>
      <c r="I14" s="53">
        <f t="shared" si="5"/>
        <v>4.9323797528196973</v>
      </c>
      <c r="J14" s="58">
        <v>0</v>
      </c>
      <c r="K14" s="81">
        <v>32.03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32.03</v>
      </c>
      <c r="R14" s="91">
        <v>0.31</v>
      </c>
      <c r="S14" s="84">
        <v>0</v>
      </c>
      <c r="T14" s="84">
        <v>0</v>
      </c>
      <c r="U14" s="84">
        <v>60.06</v>
      </c>
      <c r="V14" s="84">
        <v>0</v>
      </c>
      <c r="W14" s="84">
        <v>0</v>
      </c>
      <c r="X14" s="94">
        <f t="shared" si="10"/>
        <v>0.31</v>
      </c>
      <c r="Y14" s="95">
        <f t="shared" si="11"/>
        <v>60.06</v>
      </c>
      <c r="Z14" s="91">
        <v>0.5</v>
      </c>
      <c r="AA14" s="84">
        <v>0</v>
      </c>
      <c r="AB14" s="84">
        <v>0</v>
      </c>
      <c r="AC14" s="84">
        <v>81.790000000000006</v>
      </c>
      <c r="AD14" s="96">
        <f t="shared" si="12"/>
        <v>0.5</v>
      </c>
      <c r="AE14" s="52">
        <f t="shared" si="13"/>
        <v>81.790000000000006</v>
      </c>
      <c r="AF14" s="118">
        <v>0.16645241935483862</v>
      </c>
      <c r="AG14" s="117">
        <v>0.40281303763440862</v>
      </c>
      <c r="AH14" s="54">
        <f t="shared" si="6"/>
        <v>4.7659273334648589</v>
      </c>
      <c r="AI14" s="63">
        <f t="shared" si="7"/>
        <v>5.9162277546114126</v>
      </c>
      <c r="AJ14" s="64">
        <v>61.755287700977462</v>
      </c>
      <c r="AK14" s="61">
        <v>98.741534597086144</v>
      </c>
      <c r="AL14" s="66">
        <v>58.89233254620283</v>
      </c>
      <c r="AM14" s="61">
        <v>106.60942461066804</v>
      </c>
      <c r="AS14" s="121"/>
      <c r="BA14" s="42"/>
      <c r="BB14" s="42"/>
    </row>
    <row r="15" spans="1:54" ht="15.75" x14ac:dyDescent="0.25">
      <c r="A15" s="25">
        <v>7</v>
      </c>
      <c r="B15" s="69">
        <v>17.96</v>
      </c>
      <c r="C15" s="51">
        <f t="shared" si="0"/>
        <v>-1.4439831227743412</v>
      </c>
      <c r="D15" s="52">
        <f t="shared" si="1"/>
        <v>46.516343975208251</v>
      </c>
      <c r="E15" s="59">
        <f t="shared" si="2"/>
        <v>-27.112360852433888</v>
      </c>
      <c r="F15" s="68">
        <v>118.98</v>
      </c>
      <c r="G15" s="52">
        <f t="shared" si="3"/>
        <v>60.050615274302992</v>
      </c>
      <c r="H15" s="52">
        <f t="shared" si="4"/>
        <v>54.088960791263908</v>
      </c>
      <c r="I15" s="53">
        <f t="shared" si="5"/>
        <v>4.8404239344331028</v>
      </c>
      <c r="J15" s="58">
        <v>0</v>
      </c>
      <c r="K15" s="81">
        <v>32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32</v>
      </c>
      <c r="R15" s="91">
        <v>1.18</v>
      </c>
      <c r="S15" s="84">
        <v>0</v>
      </c>
      <c r="T15" s="84">
        <v>0</v>
      </c>
      <c r="U15" s="84">
        <v>44.68</v>
      </c>
      <c r="V15" s="84">
        <v>0</v>
      </c>
      <c r="W15" s="84">
        <v>0</v>
      </c>
      <c r="X15" s="94">
        <f t="shared" si="10"/>
        <v>1.18</v>
      </c>
      <c r="Y15" s="95">
        <f t="shared" si="11"/>
        <v>44.68</v>
      </c>
      <c r="Z15" s="91">
        <v>3</v>
      </c>
      <c r="AA15" s="84">
        <v>0</v>
      </c>
      <c r="AB15" s="84">
        <v>0</v>
      </c>
      <c r="AC15" s="84">
        <v>65.900000000000006</v>
      </c>
      <c r="AD15" s="96">
        <f t="shared" si="12"/>
        <v>3</v>
      </c>
      <c r="AE15" s="52">
        <f t="shared" si="13"/>
        <v>65.900000000000006</v>
      </c>
      <c r="AF15" s="118">
        <v>0.16645241935483862</v>
      </c>
      <c r="AG15" s="117">
        <v>0.40281303763440862</v>
      </c>
      <c r="AH15" s="54">
        <f t="shared" si="6"/>
        <v>4.6739715150782644</v>
      </c>
      <c r="AI15" s="63">
        <f t="shared" si="7"/>
        <v>4.4848261099317028</v>
      </c>
      <c r="AJ15" s="64">
        <v>63.050615274302992</v>
      </c>
      <c r="AK15" s="61">
        <v>64.456016877225665</v>
      </c>
      <c r="AL15" s="66">
        <v>55.268960791263908</v>
      </c>
      <c r="AM15" s="61">
        <v>91.196343975208251</v>
      </c>
      <c r="AS15" s="121"/>
      <c r="BA15" s="42"/>
      <c r="BB15" s="42"/>
    </row>
    <row r="16" spans="1:54" ht="15.75" x14ac:dyDescent="0.25">
      <c r="A16" s="25">
        <v>8</v>
      </c>
      <c r="B16" s="69">
        <v>25.240000000000002</v>
      </c>
      <c r="C16" s="51">
        <f t="shared" si="0"/>
        <v>6.314743945179714</v>
      </c>
      <c r="D16" s="52">
        <f t="shared" si="1"/>
        <v>45.857257025037569</v>
      </c>
      <c r="E16" s="59">
        <f t="shared" si="2"/>
        <v>-26.932000970217288</v>
      </c>
      <c r="F16" s="68">
        <v>132.66999999999999</v>
      </c>
      <c r="G16" s="52">
        <f t="shared" si="3"/>
        <v>80.190420363199067</v>
      </c>
      <c r="H16" s="52">
        <f t="shared" si="4"/>
        <v>46.700211956272334</v>
      </c>
      <c r="I16" s="53">
        <f t="shared" si="5"/>
        <v>5.7793676805285923</v>
      </c>
      <c r="J16" s="58">
        <v>0</v>
      </c>
      <c r="K16" s="81">
        <v>32.01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32.01</v>
      </c>
      <c r="R16" s="91">
        <v>6.4</v>
      </c>
      <c r="S16" s="84">
        <v>0</v>
      </c>
      <c r="T16" s="84">
        <v>0</v>
      </c>
      <c r="U16" s="84">
        <v>44.66</v>
      </c>
      <c r="V16" s="84">
        <v>0</v>
      </c>
      <c r="W16" s="84">
        <v>0</v>
      </c>
      <c r="X16" s="94">
        <f t="shared" si="10"/>
        <v>6.4</v>
      </c>
      <c r="Y16" s="95">
        <f t="shared" si="11"/>
        <v>44.66</v>
      </c>
      <c r="Z16" s="91">
        <v>8.8000000000000007</v>
      </c>
      <c r="AA16" s="84">
        <v>0</v>
      </c>
      <c r="AB16" s="84">
        <v>0</v>
      </c>
      <c r="AC16" s="84">
        <v>65.430000000000007</v>
      </c>
      <c r="AD16" s="96">
        <f t="shared" si="12"/>
        <v>8.8000000000000007</v>
      </c>
      <c r="AE16" s="52">
        <f t="shared" si="13"/>
        <v>65.430000000000007</v>
      </c>
      <c r="AF16" s="118">
        <v>0.16645241935483862</v>
      </c>
      <c r="AG16" s="117">
        <v>0.40281303763440862</v>
      </c>
      <c r="AH16" s="54">
        <f t="shared" si="6"/>
        <v>5.6129152611737538</v>
      </c>
      <c r="AI16" s="63">
        <f t="shared" si="7"/>
        <v>4.6751859921483003</v>
      </c>
      <c r="AJ16" s="64">
        <v>88.990420363199064</v>
      </c>
      <c r="AK16" s="61">
        <v>71.744743945179721</v>
      </c>
      <c r="AL16" s="66">
        <v>53.100211956272332</v>
      </c>
      <c r="AM16" s="61">
        <v>90.517257025037566</v>
      </c>
      <c r="AS16" s="121"/>
      <c r="BA16" s="42"/>
      <c r="BB16" s="42"/>
    </row>
    <row r="17" spans="1:54" ht="15.75" x14ac:dyDescent="0.25">
      <c r="A17" s="25">
        <v>9</v>
      </c>
      <c r="B17" s="69">
        <v>32.83</v>
      </c>
      <c r="C17" s="51">
        <f t="shared" si="0"/>
        <v>7.0203224110285021</v>
      </c>
      <c r="D17" s="52">
        <f t="shared" si="1"/>
        <v>52.791966480086359</v>
      </c>
      <c r="E17" s="59">
        <f t="shared" si="2"/>
        <v>-26.982288891114884</v>
      </c>
      <c r="F17" s="68">
        <v>114.26</v>
      </c>
      <c r="G17" s="52">
        <f t="shared" si="3"/>
        <v>74.34689760207327</v>
      </c>
      <c r="H17" s="52">
        <f t="shared" si="4"/>
        <v>34.63075718460604</v>
      </c>
      <c r="I17" s="53">
        <f t="shared" si="5"/>
        <v>5.2823452133206938</v>
      </c>
      <c r="J17" s="58">
        <v>0</v>
      </c>
      <c r="K17" s="81">
        <v>32.31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32.31</v>
      </c>
      <c r="R17" s="91">
        <v>14.63</v>
      </c>
      <c r="S17" s="84">
        <v>0</v>
      </c>
      <c r="T17" s="84">
        <v>0</v>
      </c>
      <c r="U17" s="84">
        <v>45</v>
      </c>
      <c r="V17" s="84">
        <v>0</v>
      </c>
      <c r="W17" s="84">
        <v>0</v>
      </c>
      <c r="X17" s="94">
        <f t="shared" si="10"/>
        <v>14.63</v>
      </c>
      <c r="Y17" s="95">
        <f t="shared" si="11"/>
        <v>45</v>
      </c>
      <c r="Z17" s="91">
        <v>5.9</v>
      </c>
      <c r="AA17" s="84">
        <v>0</v>
      </c>
      <c r="AB17" s="84">
        <v>0</v>
      </c>
      <c r="AC17" s="84">
        <v>66.12</v>
      </c>
      <c r="AD17" s="96">
        <f t="shared" si="12"/>
        <v>5.9</v>
      </c>
      <c r="AE17" s="52">
        <f t="shared" si="13"/>
        <v>66.12</v>
      </c>
      <c r="AF17" s="118">
        <v>0.16645241935483862</v>
      </c>
      <c r="AG17" s="117">
        <v>0.40281303763440862</v>
      </c>
      <c r="AH17" s="54">
        <f t="shared" si="6"/>
        <v>5.1158927939658554</v>
      </c>
      <c r="AI17" s="63">
        <f t="shared" si="7"/>
        <v>4.9248980712507091</v>
      </c>
      <c r="AJ17" s="64">
        <v>80.246897602073275</v>
      </c>
      <c r="AK17" s="61">
        <v>73.140322411028507</v>
      </c>
      <c r="AL17" s="66">
        <v>49.260757184606042</v>
      </c>
      <c r="AM17" s="61">
        <v>97.791966480086359</v>
      </c>
      <c r="AS17" s="121"/>
      <c r="BA17" s="42"/>
      <c r="BB17" s="42"/>
    </row>
    <row r="18" spans="1:54" ht="15.75" x14ac:dyDescent="0.25">
      <c r="A18" s="25">
        <v>10</v>
      </c>
      <c r="B18" s="69">
        <v>21.66</v>
      </c>
      <c r="C18" s="51">
        <f t="shared" si="0"/>
        <v>5.3053302943302327</v>
      </c>
      <c r="D18" s="52">
        <f t="shared" si="1"/>
        <v>43.749703950305381</v>
      </c>
      <c r="E18" s="59">
        <f t="shared" si="2"/>
        <v>-27.395034244635617</v>
      </c>
      <c r="F18" s="68">
        <v>104.47</v>
      </c>
      <c r="G18" s="52">
        <f t="shared" si="3"/>
        <v>64.641101321854663</v>
      </c>
      <c r="H18" s="52">
        <f t="shared" si="4"/>
        <v>34.054850826412952</v>
      </c>
      <c r="I18" s="53">
        <f t="shared" si="5"/>
        <v>5.7740478517324032</v>
      </c>
      <c r="J18" s="58">
        <v>0</v>
      </c>
      <c r="K18" s="81">
        <v>32.44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32.44</v>
      </c>
      <c r="R18" s="91">
        <v>31.96</v>
      </c>
      <c r="S18" s="84">
        <v>0</v>
      </c>
      <c r="T18" s="84">
        <v>0</v>
      </c>
      <c r="U18" s="84">
        <v>0</v>
      </c>
      <c r="V18" s="84">
        <v>0</v>
      </c>
      <c r="W18" s="84">
        <v>45.68</v>
      </c>
      <c r="X18" s="94">
        <f t="shared" si="10"/>
        <v>31.96</v>
      </c>
      <c r="Y18" s="95">
        <f t="shared" si="11"/>
        <v>45.68</v>
      </c>
      <c r="Z18" s="91">
        <v>11.3</v>
      </c>
      <c r="AA18" s="84">
        <v>0</v>
      </c>
      <c r="AB18" s="84">
        <v>0</v>
      </c>
      <c r="AC18" s="84">
        <v>66.38</v>
      </c>
      <c r="AD18" s="96">
        <f t="shared" si="12"/>
        <v>11.3</v>
      </c>
      <c r="AE18" s="52">
        <f t="shared" si="13"/>
        <v>66.38</v>
      </c>
      <c r="AF18" s="118">
        <v>0.16645241935483862</v>
      </c>
      <c r="AG18" s="117">
        <v>0.40281303763440862</v>
      </c>
      <c r="AH18" s="54">
        <f t="shared" si="6"/>
        <v>5.6075954323775647</v>
      </c>
      <c r="AI18" s="63">
        <f t="shared" si="7"/>
        <v>4.6421527177299708</v>
      </c>
      <c r="AJ18" s="64">
        <v>75.94110132185466</v>
      </c>
      <c r="AK18" s="61">
        <v>71.685330294330228</v>
      </c>
      <c r="AL18" s="66">
        <v>66.014850826412953</v>
      </c>
      <c r="AM18" s="61">
        <v>89.429703950305381</v>
      </c>
      <c r="AS18" s="121"/>
      <c r="BA18" s="42"/>
      <c r="BB18" s="42"/>
    </row>
    <row r="19" spans="1:54" ht="15.75" x14ac:dyDescent="0.25">
      <c r="A19" s="25">
        <v>11</v>
      </c>
      <c r="B19" s="69">
        <v>30.96</v>
      </c>
      <c r="C19" s="51">
        <f t="shared" si="0"/>
        <v>5.0485693021510372</v>
      </c>
      <c r="D19" s="52">
        <f t="shared" si="1"/>
        <v>52.924077698059747</v>
      </c>
      <c r="E19" s="59">
        <f t="shared" si="2"/>
        <v>-27.012647000210812</v>
      </c>
      <c r="F19" s="68">
        <v>132.96</v>
      </c>
      <c r="G19" s="52">
        <f t="shared" si="3"/>
        <v>80.4570731626076</v>
      </c>
      <c r="H19" s="52">
        <f t="shared" si="4"/>
        <v>46.315451388768636</v>
      </c>
      <c r="I19" s="53">
        <f t="shared" si="5"/>
        <v>6.1874754486237844</v>
      </c>
      <c r="J19" s="58">
        <v>0</v>
      </c>
      <c r="K19" s="81">
        <v>32.33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32.33</v>
      </c>
      <c r="R19" s="91">
        <v>14.15</v>
      </c>
      <c r="S19" s="84">
        <v>0</v>
      </c>
      <c r="T19" s="84">
        <v>0</v>
      </c>
      <c r="U19" s="84">
        <v>0</v>
      </c>
      <c r="V19" s="84">
        <v>0</v>
      </c>
      <c r="W19" s="84">
        <v>47.03</v>
      </c>
      <c r="X19" s="94">
        <f t="shared" si="10"/>
        <v>14.15</v>
      </c>
      <c r="Y19" s="95">
        <f t="shared" si="11"/>
        <v>47.03</v>
      </c>
      <c r="Z19" s="91">
        <v>11.5</v>
      </c>
      <c r="AA19" s="84">
        <v>0</v>
      </c>
      <c r="AB19" s="84">
        <v>0</v>
      </c>
      <c r="AC19" s="84">
        <v>65.569999999999993</v>
      </c>
      <c r="AD19" s="96">
        <f t="shared" si="12"/>
        <v>11.5</v>
      </c>
      <c r="AE19" s="52">
        <f t="shared" si="13"/>
        <v>65.569999999999993</v>
      </c>
      <c r="AF19" s="118">
        <v>0.16645241935483862</v>
      </c>
      <c r="AG19" s="117">
        <v>0.40281303763440862</v>
      </c>
      <c r="AH19" s="54">
        <f t="shared" si="6"/>
        <v>6.0210230292689459</v>
      </c>
      <c r="AI19" s="63">
        <f t="shared" si="7"/>
        <v>4.9145399621547767</v>
      </c>
      <c r="AJ19" s="64">
        <v>91.9570731626076</v>
      </c>
      <c r="AK19" s="61">
        <v>70.61856930215103</v>
      </c>
      <c r="AL19" s="66">
        <v>60.465451388768635</v>
      </c>
      <c r="AM19" s="61">
        <v>99.954077698059749</v>
      </c>
      <c r="AS19" s="121"/>
      <c r="BA19" s="42"/>
      <c r="BB19" s="42"/>
    </row>
    <row r="20" spans="1:54" ht="15.75" x14ac:dyDescent="0.25">
      <c r="A20" s="25">
        <v>12</v>
      </c>
      <c r="B20" s="69">
        <v>39.19</v>
      </c>
      <c r="C20" s="51">
        <f t="shared" si="0"/>
        <v>0.70748656679484156</v>
      </c>
      <c r="D20" s="52">
        <f t="shared" si="1"/>
        <v>65.872132717275122</v>
      </c>
      <c r="E20" s="59">
        <f t="shared" si="2"/>
        <v>-27.389619284070001</v>
      </c>
      <c r="F20" s="68">
        <v>107.97</v>
      </c>
      <c r="G20" s="52">
        <f t="shared" si="3"/>
        <v>83.264807926495479</v>
      </c>
      <c r="H20" s="52">
        <f t="shared" si="4"/>
        <v>19.012081576372999</v>
      </c>
      <c r="I20" s="53">
        <f t="shared" si="5"/>
        <v>5.6931104971314976</v>
      </c>
      <c r="J20" s="58">
        <v>0</v>
      </c>
      <c r="K20" s="81">
        <v>32.56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32.56</v>
      </c>
      <c r="R20" s="91">
        <v>36.230000000000004</v>
      </c>
      <c r="S20" s="84">
        <v>0</v>
      </c>
      <c r="T20" s="84">
        <v>0</v>
      </c>
      <c r="U20" s="84">
        <v>28.32</v>
      </c>
      <c r="V20" s="84">
        <v>0</v>
      </c>
      <c r="W20" s="84">
        <v>4.3099999999999996</v>
      </c>
      <c r="X20" s="94">
        <f t="shared" si="10"/>
        <v>36.230000000000004</v>
      </c>
      <c r="Y20" s="95">
        <f t="shared" si="11"/>
        <v>32.630000000000003</v>
      </c>
      <c r="Z20" s="91">
        <v>1.4</v>
      </c>
      <c r="AA20" s="84">
        <v>0</v>
      </c>
      <c r="AB20" s="84">
        <v>0</v>
      </c>
      <c r="AC20" s="84">
        <v>66.260000000000005</v>
      </c>
      <c r="AD20" s="96">
        <f t="shared" si="12"/>
        <v>1.4</v>
      </c>
      <c r="AE20" s="52">
        <f t="shared" si="13"/>
        <v>66.260000000000005</v>
      </c>
      <c r="AF20" s="118">
        <v>0.16645241935483862</v>
      </c>
      <c r="AG20" s="117">
        <v>0.40281303763440862</v>
      </c>
      <c r="AH20" s="54">
        <f t="shared" si="6"/>
        <v>5.5266580777766592</v>
      </c>
      <c r="AI20" s="63">
        <f t="shared" si="7"/>
        <v>4.7675676782955918</v>
      </c>
      <c r="AJ20" s="64">
        <v>84.664807926495484</v>
      </c>
      <c r="AK20" s="61">
        <v>66.967486566794847</v>
      </c>
      <c r="AL20" s="66">
        <v>55.242081576373003</v>
      </c>
      <c r="AM20" s="61">
        <v>98.502132717275131</v>
      </c>
      <c r="AS20" s="121"/>
      <c r="BA20" s="42"/>
      <c r="BB20" s="42"/>
    </row>
    <row r="21" spans="1:54" ht="15.75" x14ac:dyDescent="0.25">
      <c r="A21" s="25">
        <v>13</v>
      </c>
      <c r="B21" s="69">
        <v>32.47</v>
      </c>
      <c r="C21" s="51">
        <f t="shared" si="0"/>
        <v>8.7298573138526052</v>
      </c>
      <c r="D21" s="52">
        <f t="shared" si="1"/>
        <v>50.890628250095091</v>
      </c>
      <c r="E21" s="59">
        <f t="shared" si="2"/>
        <v>-27.150485563947683</v>
      </c>
      <c r="F21" s="68">
        <v>122.31</v>
      </c>
      <c r="G21" s="52">
        <f t="shared" si="3"/>
        <v>70.487177028137992</v>
      </c>
      <c r="H21" s="52">
        <f t="shared" si="4"/>
        <v>46.021415997162244</v>
      </c>
      <c r="I21" s="53">
        <f t="shared" si="5"/>
        <v>5.8014069746997432</v>
      </c>
      <c r="J21" s="58">
        <v>0</v>
      </c>
      <c r="K21" s="81">
        <v>32.46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32.46</v>
      </c>
      <c r="R21" s="91">
        <v>13.94</v>
      </c>
      <c r="S21" s="84">
        <v>0</v>
      </c>
      <c r="T21" s="84">
        <v>0</v>
      </c>
      <c r="U21" s="84">
        <v>44.03</v>
      </c>
      <c r="V21" s="84">
        <v>0</v>
      </c>
      <c r="W21" s="84">
        <v>0</v>
      </c>
      <c r="X21" s="94">
        <f t="shared" si="10"/>
        <v>13.94</v>
      </c>
      <c r="Y21" s="95">
        <f t="shared" si="11"/>
        <v>44.03</v>
      </c>
      <c r="Z21" s="91">
        <v>12.2</v>
      </c>
      <c r="AA21" s="84">
        <v>0</v>
      </c>
      <c r="AB21" s="84">
        <v>0</v>
      </c>
      <c r="AC21" s="84">
        <v>66.650000000000006</v>
      </c>
      <c r="AD21" s="96">
        <f t="shared" si="12"/>
        <v>12.2</v>
      </c>
      <c r="AE21" s="52">
        <f t="shared" si="13"/>
        <v>66.650000000000006</v>
      </c>
      <c r="AF21" s="118">
        <v>0.16645241935483862</v>
      </c>
      <c r="AG21" s="117">
        <v>0.40281303763440862</v>
      </c>
      <c r="AH21" s="54">
        <f t="shared" si="6"/>
        <v>5.6349545553449047</v>
      </c>
      <c r="AI21" s="63">
        <f t="shared" si="7"/>
        <v>4.9067013984179084</v>
      </c>
      <c r="AJ21" s="64">
        <v>82.687177028137995</v>
      </c>
      <c r="AK21" s="61">
        <v>75.379857313852611</v>
      </c>
      <c r="AL21" s="66">
        <v>59.961415997162241</v>
      </c>
      <c r="AM21" s="61">
        <v>94.920628250095092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32.520000000000003</v>
      </c>
      <c r="C22" s="51">
        <f t="shared" si="0"/>
        <v>9.7283657928663416</v>
      </c>
      <c r="D22" s="52">
        <f t="shared" si="1"/>
        <v>49.974552925875123</v>
      </c>
      <c r="E22" s="59">
        <f t="shared" si="2"/>
        <v>-27.182918718741462</v>
      </c>
      <c r="F22" s="68">
        <v>119.28</v>
      </c>
      <c r="G22" s="52">
        <f t="shared" si="3"/>
        <v>72.658838708046815</v>
      </c>
      <c r="H22" s="52">
        <f t="shared" si="4"/>
        <v>40.956169857533219</v>
      </c>
      <c r="I22" s="53">
        <f t="shared" si="5"/>
        <v>5.6649914344199299</v>
      </c>
      <c r="J22" s="58">
        <v>0</v>
      </c>
      <c r="K22" s="81">
        <v>32.68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32.68</v>
      </c>
      <c r="R22" s="91">
        <v>16.880000000000003</v>
      </c>
      <c r="S22" s="84">
        <v>0</v>
      </c>
      <c r="T22" s="84">
        <v>0</v>
      </c>
      <c r="U22" s="84">
        <v>51.52</v>
      </c>
      <c r="V22" s="84">
        <v>0</v>
      </c>
      <c r="W22" s="84">
        <v>0</v>
      </c>
      <c r="X22" s="94">
        <f t="shared" si="10"/>
        <v>16.880000000000003</v>
      </c>
      <c r="Y22" s="95">
        <f t="shared" si="11"/>
        <v>51.52</v>
      </c>
      <c r="Z22" s="91">
        <v>8.6999999999999993</v>
      </c>
      <c r="AA22" s="84">
        <v>0</v>
      </c>
      <c r="AB22" s="84">
        <v>0</v>
      </c>
      <c r="AC22" s="84">
        <v>65.59</v>
      </c>
      <c r="AD22" s="96">
        <f t="shared" si="12"/>
        <v>8.6999999999999993</v>
      </c>
      <c r="AE22" s="52">
        <f t="shared" si="13"/>
        <v>65.59</v>
      </c>
      <c r="AF22" s="118">
        <v>0.16645241935483862</v>
      </c>
      <c r="AG22" s="117">
        <v>0.40281303763440862</v>
      </c>
      <c r="AH22" s="54">
        <f t="shared" si="6"/>
        <v>5.4985390150650915</v>
      </c>
      <c r="AI22" s="63">
        <f t="shared" si="7"/>
        <v>5.0942682436241284</v>
      </c>
      <c r="AJ22" s="64">
        <v>81.358838708046818</v>
      </c>
      <c r="AK22" s="61">
        <v>75.318365792866345</v>
      </c>
      <c r="AL22" s="66">
        <v>57.836169857533221</v>
      </c>
      <c r="AM22" s="61">
        <v>101.49455292587513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36.69</v>
      </c>
      <c r="C23" s="51">
        <f t="shared" si="0"/>
        <v>9.2648764556085439</v>
      </c>
      <c r="D23" s="52">
        <f t="shared" si="1"/>
        <v>55.047671990814621</v>
      </c>
      <c r="E23" s="59">
        <f t="shared" si="2"/>
        <v>-27.622548446423146</v>
      </c>
      <c r="F23" s="68">
        <v>134.49</v>
      </c>
      <c r="G23" s="52">
        <f t="shared" si="3"/>
        <v>83.486981832913074</v>
      </c>
      <c r="H23" s="52">
        <f t="shared" si="4"/>
        <v>45.270388971217685</v>
      </c>
      <c r="I23" s="53">
        <f t="shared" si="5"/>
        <v>5.7326291958692632</v>
      </c>
      <c r="J23" s="58">
        <v>0</v>
      </c>
      <c r="K23" s="81">
        <v>33.06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33.06</v>
      </c>
      <c r="R23" s="91">
        <v>8.5500000000000007</v>
      </c>
      <c r="S23" s="84">
        <v>0</v>
      </c>
      <c r="T23" s="84">
        <v>0</v>
      </c>
      <c r="U23" s="84">
        <v>44.33</v>
      </c>
      <c r="V23" s="84">
        <v>0</v>
      </c>
      <c r="W23" s="84">
        <v>0</v>
      </c>
      <c r="X23" s="94">
        <f t="shared" si="10"/>
        <v>8.5500000000000007</v>
      </c>
      <c r="Y23" s="95">
        <f t="shared" si="11"/>
        <v>44.33</v>
      </c>
      <c r="Z23" s="91">
        <v>3.6</v>
      </c>
      <c r="AA23" s="84">
        <v>0</v>
      </c>
      <c r="AB23" s="84">
        <v>0</v>
      </c>
      <c r="AC23" s="84">
        <v>66.099999999999994</v>
      </c>
      <c r="AD23" s="96">
        <f t="shared" si="12"/>
        <v>3.6</v>
      </c>
      <c r="AE23" s="52">
        <f t="shared" si="13"/>
        <v>66.099999999999994</v>
      </c>
      <c r="AF23" s="118">
        <v>0.16645241935483862</v>
      </c>
      <c r="AG23" s="117">
        <v>0.40281303763440862</v>
      </c>
      <c r="AH23" s="54">
        <f t="shared" si="6"/>
        <v>5.5661767765144248</v>
      </c>
      <c r="AI23" s="63">
        <f t="shared" si="7"/>
        <v>5.0346385159424472</v>
      </c>
      <c r="AJ23" s="64">
        <v>87.086981832913068</v>
      </c>
      <c r="AK23" s="61">
        <v>75.364876455608538</v>
      </c>
      <c r="AL23" s="66">
        <v>53.820388971217682</v>
      </c>
      <c r="AM23" s="61">
        <v>99.377671990814619</v>
      </c>
      <c r="AS23" s="121"/>
      <c r="BA23" s="42"/>
      <c r="BB23" s="42"/>
    </row>
    <row r="24" spans="1:54" ht="15.75" x14ac:dyDescent="0.25">
      <c r="A24" s="25">
        <v>16</v>
      </c>
      <c r="B24" s="69">
        <v>28.23</v>
      </c>
      <c r="C24" s="51">
        <f t="shared" si="0"/>
        <v>9.025396517593407</v>
      </c>
      <c r="D24" s="52">
        <f t="shared" si="1"/>
        <v>47.075824396226722</v>
      </c>
      <c r="E24" s="59">
        <f t="shared" si="2"/>
        <v>-27.871220913820132</v>
      </c>
      <c r="F24" s="68">
        <v>156.29</v>
      </c>
      <c r="G24" s="52">
        <f t="shared" si="3"/>
        <v>92.946550296254543</v>
      </c>
      <c r="H24" s="52">
        <f t="shared" si="4"/>
        <v>57.107335603220569</v>
      </c>
      <c r="I24" s="53">
        <f t="shared" si="5"/>
        <v>6.2361141005248708</v>
      </c>
      <c r="J24" s="58">
        <v>0</v>
      </c>
      <c r="K24" s="81">
        <v>33.049999999999997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33.049999999999997</v>
      </c>
      <c r="R24" s="91">
        <v>1.6</v>
      </c>
      <c r="S24" s="84">
        <v>0</v>
      </c>
      <c r="T24" s="84">
        <v>0</v>
      </c>
      <c r="U24" s="84">
        <v>44.28</v>
      </c>
      <c r="V24" s="84">
        <v>0</v>
      </c>
      <c r="W24" s="84">
        <v>0</v>
      </c>
      <c r="X24" s="94">
        <f t="shared" si="10"/>
        <v>1.6</v>
      </c>
      <c r="Y24" s="95">
        <f t="shared" si="11"/>
        <v>44.28</v>
      </c>
      <c r="Z24" s="91">
        <v>2</v>
      </c>
      <c r="AA24" s="84">
        <v>0</v>
      </c>
      <c r="AB24" s="84">
        <v>0</v>
      </c>
      <c r="AC24" s="84">
        <v>65.38</v>
      </c>
      <c r="AD24" s="96">
        <f t="shared" si="12"/>
        <v>2</v>
      </c>
      <c r="AE24" s="52">
        <f t="shared" si="13"/>
        <v>65.38</v>
      </c>
      <c r="AF24" s="118">
        <v>0.16645241935483862</v>
      </c>
      <c r="AG24" s="117">
        <v>0.40281303763440862</v>
      </c>
      <c r="AH24" s="54">
        <f t="shared" si="6"/>
        <v>6.0696616811700324</v>
      </c>
      <c r="AI24" s="63">
        <f t="shared" si="7"/>
        <v>4.775966048545456</v>
      </c>
      <c r="AJ24" s="64">
        <v>94.946550296254543</v>
      </c>
      <c r="AK24" s="61">
        <v>74.405396517593402</v>
      </c>
      <c r="AL24" s="66">
        <v>58.707335603220571</v>
      </c>
      <c r="AM24" s="61">
        <v>91.355824396226723</v>
      </c>
      <c r="AS24" s="121"/>
      <c r="BA24" s="42"/>
      <c r="BB24" s="42"/>
    </row>
    <row r="25" spans="1:54" ht="15.75" x14ac:dyDescent="0.25">
      <c r="A25" s="25">
        <v>17</v>
      </c>
      <c r="B25" s="69">
        <v>36.230000000000004</v>
      </c>
      <c r="C25" s="51">
        <f t="shared" si="0"/>
        <v>13.633694172276321</v>
      </c>
      <c r="D25" s="52">
        <f t="shared" si="1"/>
        <v>50.627487487897582</v>
      </c>
      <c r="E25" s="59">
        <f t="shared" si="2"/>
        <v>-28.0311816601739</v>
      </c>
      <c r="F25" s="68">
        <v>162.84</v>
      </c>
      <c r="G25" s="52">
        <f t="shared" si="3"/>
        <v>97.065937758685152</v>
      </c>
      <c r="H25" s="52">
        <f t="shared" si="4"/>
        <v>59.328573705463882</v>
      </c>
      <c r="I25" s="53">
        <f t="shared" si="5"/>
        <v>6.4454885358509539</v>
      </c>
      <c r="J25" s="58">
        <v>0</v>
      </c>
      <c r="K25" s="81">
        <v>33.43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33.43</v>
      </c>
      <c r="R25" s="91">
        <v>2.3600000000000003</v>
      </c>
      <c r="S25" s="84">
        <v>0</v>
      </c>
      <c r="T25" s="84">
        <v>0</v>
      </c>
      <c r="U25" s="84">
        <v>43.56</v>
      </c>
      <c r="V25" s="84">
        <v>0</v>
      </c>
      <c r="W25" s="84">
        <v>0</v>
      </c>
      <c r="X25" s="94">
        <f t="shared" si="10"/>
        <v>2.3600000000000003</v>
      </c>
      <c r="Y25" s="95">
        <f t="shared" si="11"/>
        <v>43.56</v>
      </c>
      <c r="Z25" s="91">
        <v>0.2</v>
      </c>
      <c r="AA25" s="84">
        <v>0</v>
      </c>
      <c r="AB25" s="84">
        <v>0</v>
      </c>
      <c r="AC25" s="84">
        <v>65.58</v>
      </c>
      <c r="AD25" s="96">
        <f t="shared" si="12"/>
        <v>0.2</v>
      </c>
      <c r="AE25" s="52">
        <f t="shared" si="13"/>
        <v>65.58</v>
      </c>
      <c r="AF25" s="118">
        <v>0.16645241935483862</v>
      </c>
      <c r="AG25" s="117">
        <v>0.40281303763440862</v>
      </c>
      <c r="AH25" s="54">
        <f t="shared" si="6"/>
        <v>6.2790361164961155</v>
      </c>
      <c r="AI25" s="63">
        <f t="shared" si="7"/>
        <v>4.9960053021916906</v>
      </c>
      <c r="AJ25" s="64">
        <v>97.265937758685155</v>
      </c>
      <c r="AK25" s="61">
        <v>79.21369417227632</v>
      </c>
      <c r="AL25" s="66">
        <v>61.688573705463881</v>
      </c>
      <c r="AM25" s="61">
        <v>94.187487487897585</v>
      </c>
      <c r="AS25" s="121"/>
      <c r="BA25" s="42"/>
      <c r="BB25" s="42"/>
    </row>
    <row r="26" spans="1:54" ht="15.75" x14ac:dyDescent="0.25">
      <c r="A26" s="25">
        <v>18</v>
      </c>
      <c r="B26" s="69">
        <v>65.88</v>
      </c>
      <c r="C26" s="51">
        <f t="shared" si="0"/>
        <v>25.122960950997367</v>
      </c>
      <c r="D26" s="52">
        <f t="shared" si="1"/>
        <v>67.64602957035946</v>
      </c>
      <c r="E26" s="59">
        <f t="shared" si="2"/>
        <v>-26.888990521356838</v>
      </c>
      <c r="F26" s="68">
        <v>168.92</v>
      </c>
      <c r="G26" s="52">
        <f t="shared" si="3"/>
        <v>98.62306571475763</v>
      </c>
      <c r="H26" s="52">
        <f t="shared" si="4"/>
        <v>63.71768911409503</v>
      </c>
      <c r="I26" s="53">
        <f t="shared" si="5"/>
        <v>6.579245171147333</v>
      </c>
      <c r="J26" s="58">
        <v>0</v>
      </c>
      <c r="K26" s="81">
        <v>33.14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33.14</v>
      </c>
      <c r="R26" s="91">
        <v>0</v>
      </c>
      <c r="S26" s="84">
        <v>0</v>
      </c>
      <c r="T26" s="84">
        <v>0</v>
      </c>
      <c r="U26" s="84">
        <v>44.19</v>
      </c>
      <c r="V26" s="84">
        <v>0</v>
      </c>
      <c r="W26" s="84">
        <v>0</v>
      </c>
      <c r="X26" s="94">
        <f t="shared" si="10"/>
        <v>0</v>
      </c>
      <c r="Y26" s="95">
        <f t="shared" si="11"/>
        <v>44.19</v>
      </c>
      <c r="Z26" s="91">
        <v>0</v>
      </c>
      <c r="AA26" s="84">
        <v>0</v>
      </c>
      <c r="AB26" s="84">
        <v>0</v>
      </c>
      <c r="AC26" s="84">
        <v>66.03</v>
      </c>
      <c r="AD26" s="96">
        <f t="shared" si="12"/>
        <v>0</v>
      </c>
      <c r="AE26" s="52">
        <f t="shared" si="13"/>
        <v>66.03</v>
      </c>
      <c r="AF26" s="118">
        <v>0.16645241935483862</v>
      </c>
      <c r="AG26" s="117">
        <v>0.40281303763440862</v>
      </c>
      <c r="AH26" s="54">
        <f t="shared" si="6"/>
        <v>6.4127927517924945</v>
      </c>
      <c r="AI26" s="63">
        <f t="shared" si="7"/>
        <v>5.8481964410087528</v>
      </c>
      <c r="AJ26" s="64">
        <v>98.62306571475763</v>
      </c>
      <c r="AK26" s="61">
        <v>91.152960950997368</v>
      </c>
      <c r="AL26" s="128">
        <v>63.71768911409503</v>
      </c>
      <c r="AM26" s="61">
        <v>111.83602957035946</v>
      </c>
      <c r="AS26" s="121"/>
      <c r="BA26" s="42"/>
      <c r="BB26" s="42"/>
    </row>
    <row r="27" spans="1:54" ht="15.75" x14ac:dyDescent="0.25">
      <c r="A27" s="25">
        <v>19</v>
      </c>
      <c r="B27" s="69">
        <v>79.34</v>
      </c>
      <c r="C27" s="51">
        <f t="shared" si="0"/>
        <v>35.990800334423625</v>
      </c>
      <c r="D27" s="52">
        <f t="shared" si="1"/>
        <v>69.741651490661042</v>
      </c>
      <c r="E27" s="59">
        <f t="shared" si="2"/>
        <v>-26.39245182508467</v>
      </c>
      <c r="F27" s="68">
        <v>199.09</v>
      </c>
      <c r="G27" s="52">
        <f t="shared" si="3"/>
        <v>111.33522047668782</v>
      </c>
      <c r="H27" s="52">
        <f t="shared" si="4"/>
        <v>80.029098306906931</v>
      </c>
      <c r="I27" s="53">
        <f t="shared" si="5"/>
        <v>7.7256812164052615</v>
      </c>
      <c r="J27" s="58">
        <v>0</v>
      </c>
      <c r="K27" s="81">
        <v>33.159999999999997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33.159999999999997</v>
      </c>
      <c r="R27" s="91">
        <v>0</v>
      </c>
      <c r="S27" s="84">
        <v>0</v>
      </c>
      <c r="T27" s="84">
        <v>0</v>
      </c>
      <c r="U27" s="84">
        <v>49.03</v>
      </c>
      <c r="V27" s="84">
        <v>0</v>
      </c>
      <c r="W27" s="84">
        <v>0</v>
      </c>
      <c r="X27" s="94">
        <f t="shared" si="10"/>
        <v>0</v>
      </c>
      <c r="Y27" s="95">
        <f t="shared" si="11"/>
        <v>49.03</v>
      </c>
      <c r="Z27" s="91">
        <v>0</v>
      </c>
      <c r="AA27" s="84">
        <v>0</v>
      </c>
      <c r="AB27" s="84">
        <v>0</v>
      </c>
      <c r="AC27" s="84">
        <v>66.16</v>
      </c>
      <c r="AD27" s="96">
        <f t="shared" si="12"/>
        <v>0</v>
      </c>
      <c r="AE27" s="52">
        <f t="shared" si="13"/>
        <v>66.16</v>
      </c>
      <c r="AF27" s="118">
        <v>0.16645241935483862</v>
      </c>
      <c r="AG27" s="117">
        <v>0.40281303763440862</v>
      </c>
      <c r="AH27" s="54">
        <f t="shared" si="6"/>
        <v>7.5592287970504231</v>
      </c>
      <c r="AI27" s="63">
        <f t="shared" si="7"/>
        <v>6.3647351372809169</v>
      </c>
      <c r="AJ27" s="64">
        <v>111.33522047668782</v>
      </c>
      <c r="AK27" s="61">
        <v>102.15080033442362</v>
      </c>
      <c r="AL27" s="128">
        <v>80.029098306906931</v>
      </c>
      <c r="AM27" s="61">
        <v>118.77165149066104</v>
      </c>
      <c r="AS27" s="121"/>
      <c r="BA27" s="42"/>
      <c r="BB27" s="42"/>
    </row>
    <row r="28" spans="1:54" ht="15.75" x14ac:dyDescent="0.25">
      <c r="A28" s="25">
        <v>20</v>
      </c>
      <c r="B28" s="69">
        <v>58.040000000000006</v>
      </c>
      <c r="C28" s="51">
        <f t="shared" si="0"/>
        <v>27.282493943682113</v>
      </c>
      <c r="D28" s="52">
        <f t="shared" si="1"/>
        <v>57.382650441822975</v>
      </c>
      <c r="E28" s="59">
        <f t="shared" si="2"/>
        <v>-26.625144385505067</v>
      </c>
      <c r="F28" s="68">
        <v>194.63</v>
      </c>
      <c r="G28" s="52">
        <f t="shared" si="3"/>
        <v>107.05584630449326</v>
      </c>
      <c r="H28" s="52">
        <f t="shared" si="4"/>
        <v>80.017949406078884</v>
      </c>
      <c r="I28" s="53">
        <f t="shared" si="5"/>
        <v>7.5562042894278516</v>
      </c>
      <c r="J28" s="58">
        <v>0</v>
      </c>
      <c r="K28" s="81">
        <v>33.51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33.51</v>
      </c>
      <c r="R28" s="91">
        <v>0</v>
      </c>
      <c r="S28" s="84">
        <v>0</v>
      </c>
      <c r="T28" s="84">
        <v>0</v>
      </c>
      <c r="U28" s="84">
        <v>74.23</v>
      </c>
      <c r="V28" s="84">
        <v>0</v>
      </c>
      <c r="W28" s="84">
        <v>0</v>
      </c>
      <c r="X28" s="94">
        <f t="shared" si="10"/>
        <v>0</v>
      </c>
      <c r="Y28" s="95">
        <f t="shared" si="11"/>
        <v>74.23</v>
      </c>
      <c r="Z28" s="91">
        <v>0</v>
      </c>
      <c r="AA28" s="84">
        <v>0</v>
      </c>
      <c r="AB28" s="84">
        <v>0</v>
      </c>
      <c r="AC28" s="84">
        <v>66.099999999999994</v>
      </c>
      <c r="AD28" s="96">
        <f t="shared" si="12"/>
        <v>0</v>
      </c>
      <c r="AE28" s="52">
        <f t="shared" si="13"/>
        <v>66.099999999999994</v>
      </c>
      <c r="AF28" s="118">
        <v>0.16645241935483862</v>
      </c>
      <c r="AG28" s="117">
        <v>0.40281303763440862</v>
      </c>
      <c r="AH28" s="54">
        <f t="shared" si="6"/>
        <v>7.3897518700730132</v>
      </c>
      <c r="AI28" s="63">
        <f t="shared" si="7"/>
        <v>6.4820425768605219</v>
      </c>
      <c r="AJ28" s="64">
        <v>107.05584630449326</v>
      </c>
      <c r="AK28" s="61">
        <v>93.382493943682107</v>
      </c>
      <c r="AL28" s="128">
        <v>80.017949406078884</v>
      </c>
      <c r="AM28" s="61">
        <v>131.61265044182298</v>
      </c>
      <c r="AS28" s="121"/>
      <c r="BA28" s="42"/>
      <c r="BB28" s="42"/>
    </row>
    <row r="29" spans="1:54" ht="15.75" x14ac:dyDescent="0.25">
      <c r="A29" s="25">
        <v>21</v>
      </c>
      <c r="B29" s="69">
        <v>50</v>
      </c>
      <c r="C29" s="51">
        <f t="shared" si="0"/>
        <v>28.845475197784495</v>
      </c>
      <c r="D29" s="52">
        <f t="shared" si="1"/>
        <v>47.775123500009286</v>
      </c>
      <c r="E29" s="59">
        <f t="shared" si="2"/>
        <v>-26.620598697793781</v>
      </c>
      <c r="F29" s="68">
        <v>192.72</v>
      </c>
      <c r="G29" s="52">
        <f t="shared" si="3"/>
        <v>105.89192280121844</v>
      </c>
      <c r="H29" s="52">
        <f t="shared" si="4"/>
        <v>79.344451549791998</v>
      </c>
      <c r="I29" s="53">
        <f t="shared" si="5"/>
        <v>7.483625648989543</v>
      </c>
      <c r="J29" s="58">
        <v>0</v>
      </c>
      <c r="K29" s="81">
        <v>33.270000000000003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33.270000000000003</v>
      </c>
      <c r="R29" s="91">
        <v>0</v>
      </c>
      <c r="S29" s="84">
        <v>0</v>
      </c>
      <c r="T29" s="84">
        <v>0</v>
      </c>
      <c r="U29" s="84">
        <v>74.010000000000005</v>
      </c>
      <c r="V29" s="84">
        <v>0</v>
      </c>
      <c r="W29" s="84">
        <v>0</v>
      </c>
      <c r="X29" s="94">
        <f t="shared" si="10"/>
        <v>0</v>
      </c>
      <c r="Y29" s="95">
        <f t="shared" si="11"/>
        <v>74.010000000000005</v>
      </c>
      <c r="Z29" s="91">
        <v>0</v>
      </c>
      <c r="AA29" s="84">
        <v>0</v>
      </c>
      <c r="AB29" s="84">
        <v>0</v>
      </c>
      <c r="AC29" s="84">
        <v>66.19</v>
      </c>
      <c r="AD29" s="96">
        <f t="shared" si="12"/>
        <v>0</v>
      </c>
      <c r="AE29" s="52">
        <f t="shared" si="13"/>
        <v>66.19</v>
      </c>
      <c r="AF29" s="118">
        <v>0.16645241935483862</v>
      </c>
      <c r="AG29" s="117">
        <v>0.40281303763440862</v>
      </c>
      <c r="AH29" s="54">
        <f t="shared" si="6"/>
        <v>7.3171732296347045</v>
      </c>
      <c r="AI29" s="63">
        <f t="shared" si="7"/>
        <v>6.2465882645718125</v>
      </c>
      <c r="AJ29" s="64">
        <v>105.89192280121844</v>
      </c>
      <c r="AK29" s="61">
        <v>95.035475197784493</v>
      </c>
      <c r="AL29" s="128">
        <v>79.344451549791998</v>
      </c>
      <c r="AM29" s="61">
        <v>121.78512350000929</v>
      </c>
      <c r="AS29" s="121"/>
      <c r="BA29" s="42"/>
      <c r="BB29" s="42"/>
    </row>
    <row r="30" spans="1:54" ht="15.75" x14ac:dyDescent="0.25">
      <c r="A30" s="25">
        <v>22</v>
      </c>
      <c r="B30" s="69">
        <v>49.96</v>
      </c>
      <c r="C30" s="51">
        <f t="shared" si="0"/>
        <v>30.02753162809752</v>
      </c>
      <c r="D30" s="52">
        <f t="shared" si="1"/>
        <v>45.758981833082814</v>
      </c>
      <c r="E30" s="59">
        <f t="shared" si="2"/>
        <v>-25.826513461180355</v>
      </c>
      <c r="F30" s="68">
        <v>185.48</v>
      </c>
      <c r="G30" s="52">
        <f t="shared" si="3"/>
        <v>104.57158721695914</v>
      </c>
      <c r="H30" s="52">
        <f t="shared" si="4"/>
        <v>73.699901726070109</v>
      </c>
      <c r="I30" s="53">
        <f t="shared" si="5"/>
        <v>7.2085110569707336</v>
      </c>
      <c r="J30" s="58">
        <v>0</v>
      </c>
      <c r="K30" s="81">
        <v>32.43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32.43</v>
      </c>
      <c r="R30" s="91">
        <v>0</v>
      </c>
      <c r="S30" s="84">
        <v>0</v>
      </c>
      <c r="T30" s="84">
        <v>0</v>
      </c>
      <c r="U30" s="84">
        <v>73.89</v>
      </c>
      <c r="V30" s="84">
        <v>0</v>
      </c>
      <c r="W30" s="84">
        <v>0</v>
      </c>
      <c r="X30" s="94">
        <f t="shared" si="10"/>
        <v>0</v>
      </c>
      <c r="Y30" s="95">
        <f t="shared" si="11"/>
        <v>73.89</v>
      </c>
      <c r="Z30" s="91">
        <v>0</v>
      </c>
      <c r="AA30" s="84">
        <v>0</v>
      </c>
      <c r="AB30" s="84">
        <v>0</v>
      </c>
      <c r="AC30" s="84">
        <v>65.55</v>
      </c>
      <c r="AD30" s="96">
        <f t="shared" si="12"/>
        <v>0</v>
      </c>
      <c r="AE30" s="52">
        <f t="shared" si="13"/>
        <v>65.55</v>
      </c>
      <c r="AF30" s="118">
        <v>0.16645241935483862</v>
      </c>
      <c r="AG30" s="117">
        <v>0.40281303763440862</v>
      </c>
      <c r="AH30" s="54">
        <f t="shared" si="6"/>
        <v>7.0420586376158951</v>
      </c>
      <c r="AI30" s="63">
        <f t="shared" si="7"/>
        <v>6.2006735011852356</v>
      </c>
      <c r="AJ30" s="64">
        <v>104.57158721695914</v>
      </c>
      <c r="AK30" s="61">
        <v>95.577531628097518</v>
      </c>
      <c r="AL30" s="128">
        <v>73.699901726070109</v>
      </c>
      <c r="AM30" s="61">
        <v>119.64898183308281</v>
      </c>
      <c r="AS30" s="121"/>
      <c r="BA30" s="42"/>
      <c r="BB30" s="42"/>
    </row>
    <row r="31" spans="1:54" ht="15.75" x14ac:dyDescent="0.25">
      <c r="A31" s="25">
        <v>23</v>
      </c>
      <c r="B31" s="69">
        <v>37.409999999999997</v>
      </c>
      <c r="C31" s="51">
        <f t="shared" si="0"/>
        <v>19.921528054566096</v>
      </c>
      <c r="D31" s="52">
        <f t="shared" si="1"/>
        <v>43.879343514046965</v>
      </c>
      <c r="E31" s="59">
        <f t="shared" si="2"/>
        <v>-26.390871568613079</v>
      </c>
      <c r="F31" s="68">
        <v>170.04</v>
      </c>
      <c r="G31" s="52">
        <f t="shared" si="3"/>
        <v>93.395555602598293</v>
      </c>
      <c r="H31" s="52">
        <f t="shared" si="4"/>
        <v>70.022640267599428</v>
      </c>
      <c r="I31" s="53">
        <f t="shared" si="5"/>
        <v>6.6218041298022552</v>
      </c>
      <c r="J31" s="58">
        <v>0</v>
      </c>
      <c r="K31" s="81">
        <v>32.65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32.65</v>
      </c>
      <c r="R31" s="91">
        <v>0</v>
      </c>
      <c r="S31" s="84">
        <v>0</v>
      </c>
      <c r="T31" s="84">
        <v>0</v>
      </c>
      <c r="U31" s="84">
        <v>73.38</v>
      </c>
      <c r="V31" s="84">
        <v>0</v>
      </c>
      <c r="W31" s="84">
        <v>0</v>
      </c>
      <c r="X31" s="94">
        <f t="shared" si="10"/>
        <v>0</v>
      </c>
      <c r="Y31" s="95">
        <f t="shared" si="11"/>
        <v>73.38</v>
      </c>
      <c r="Z31" s="91">
        <v>0</v>
      </c>
      <c r="AA31" s="84">
        <v>0</v>
      </c>
      <c r="AB31" s="84">
        <v>0</v>
      </c>
      <c r="AC31" s="84">
        <v>66.09</v>
      </c>
      <c r="AD31" s="96">
        <f t="shared" si="12"/>
        <v>0</v>
      </c>
      <c r="AE31" s="52">
        <f t="shared" si="13"/>
        <v>66.09</v>
      </c>
      <c r="AF31" s="118">
        <v>0.16645241935483862</v>
      </c>
      <c r="AG31" s="117">
        <v>0.40281303763440862</v>
      </c>
      <c r="AH31" s="54">
        <f t="shared" si="6"/>
        <v>6.4553517104474167</v>
      </c>
      <c r="AI31" s="63">
        <f t="shared" si="7"/>
        <v>5.8563153937525101</v>
      </c>
      <c r="AJ31" s="64">
        <v>93.395555602598293</v>
      </c>
      <c r="AK31" s="61">
        <v>86.011528054566099</v>
      </c>
      <c r="AL31" s="128">
        <v>70.022640267599428</v>
      </c>
      <c r="AM31" s="61">
        <v>117.25934351404696</v>
      </c>
      <c r="AS31" s="121"/>
      <c r="BA31" s="42"/>
      <c r="BB31" s="42"/>
    </row>
    <row r="32" spans="1:54" ht="16.5" thickBot="1" x14ac:dyDescent="0.3">
      <c r="A32" s="26">
        <v>24</v>
      </c>
      <c r="B32" s="70">
        <v>36.11</v>
      </c>
      <c r="C32" s="55">
        <f t="shared" si="0"/>
        <v>13.005089539864258</v>
      </c>
      <c r="D32" s="52">
        <f t="shared" si="1"/>
        <v>49.563121202101129</v>
      </c>
      <c r="E32" s="59">
        <f t="shared" si="2"/>
        <v>-26.458210741965395</v>
      </c>
      <c r="F32" s="71">
        <v>168.15</v>
      </c>
      <c r="G32" s="56">
        <f t="shared" si="3"/>
        <v>95.979740759165466</v>
      </c>
      <c r="H32" s="52">
        <f t="shared" si="4"/>
        <v>65.620273345707588</v>
      </c>
      <c r="I32" s="53">
        <f t="shared" si="5"/>
        <v>6.5499858951269498</v>
      </c>
      <c r="J32" s="58">
        <v>0</v>
      </c>
      <c r="K32" s="81">
        <v>32.56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32.56</v>
      </c>
      <c r="R32" s="91">
        <v>0</v>
      </c>
      <c r="S32" s="84">
        <v>0</v>
      </c>
      <c r="T32" s="84">
        <v>0</v>
      </c>
      <c r="U32" s="84">
        <v>69.31</v>
      </c>
      <c r="V32" s="84">
        <v>0</v>
      </c>
      <c r="W32" s="84">
        <v>0</v>
      </c>
      <c r="X32" s="94">
        <f t="shared" si="10"/>
        <v>0</v>
      </c>
      <c r="Y32" s="95">
        <f t="shared" si="11"/>
        <v>69.31</v>
      </c>
      <c r="Z32" s="92">
        <v>0</v>
      </c>
      <c r="AA32" s="93">
        <v>0</v>
      </c>
      <c r="AB32" s="93">
        <v>0</v>
      </c>
      <c r="AC32" s="93">
        <v>65.930000000000007</v>
      </c>
      <c r="AD32" s="96">
        <f t="shared" si="12"/>
        <v>0</v>
      </c>
      <c r="AE32" s="52">
        <f t="shared" si="13"/>
        <v>65.930000000000007</v>
      </c>
      <c r="AF32" s="118">
        <v>0.16645241935483862</v>
      </c>
      <c r="AG32" s="117">
        <v>0.40281303763440862</v>
      </c>
      <c r="AH32" s="54">
        <f t="shared" si="6"/>
        <v>6.3835334757721114</v>
      </c>
      <c r="AI32" s="63">
        <f t="shared" si="7"/>
        <v>5.6989762204001977</v>
      </c>
      <c r="AJ32" s="65">
        <v>95.979740759165466</v>
      </c>
      <c r="AK32" s="62">
        <v>78.935089539864265</v>
      </c>
      <c r="AL32" s="129">
        <v>65.620273345707588</v>
      </c>
      <c r="AM32" s="62">
        <v>118.87312120210113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79.34</v>
      </c>
      <c r="C33" s="40">
        <f t="shared" ref="C33:AE33" si="14">MAX(C9:C32)</f>
        <v>35.990800334423625</v>
      </c>
      <c r="D33" s="40">
        <f t="shared" si="14"/>
        <v>69.741651490661042</v>
      </c>
      <c r="E33" s="40">
        <f t="shared" si="14"/>
        <v>-25.211604201384812</v>
      </c>
      <c r="F33" s="40">
        <f t="shared" si="14"/>
        <v>199.09</v>
      </c>
      <c r="G33" s="40">
        <f t="shared" si="14"/>
        <v>111.33522047668782</v>
      </c>
      <c r="H33" s="40">
        <f t="shared" si="14"/>
        <v>80.029098306906931</v>
      </c>
      <c r="I33" s="40">
        <f t="shared" si="14"/>
        <v>7.7256812164052615</v>
      </c>
      <c r="J33" s="40">
        <f t="shared" si="14"/>
        <v>0</v>
      </c>
      <c r="K33" s="40">
        <f t="shared" si="14"/>
        <v>33.51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33.51</v>
      </c>
      <c r="R33" s="40">
        <f t="shared" si="14"/>
        <v>36.230000000000004</v>
      </c>
      <c r="S33" s="40">
        <f t="shared" si="14"/>
        <v>0</v>
      </c>
      <c r="T33" s="40">
        <f t="shared" si="14"/>
        <v>0</v>
      </c>
      <c r="U33" s="40">
        <f t="shared" si="14"/>
        <v>74.23</v>
      </c>
      <c r="V33" s="40">
        <f t="shared" si="14"/>
        <v>0</v>
      </c>
      <c r="W33" s="40">
        <f t="shared" si="14"/>
        <v>47.03</v>
      </c>
      <c r="X33" s="40">
        <f t="shared" si="14"/>
        <v>36.230000000000004</v>
      </c>
      <c r="Y33" s="40">
        <f t="shared" si="14"/>
        <v>74.23</v>
      </c>
      <c r="Z33" s="40">
        <f>MAX(Z9:Z32)</f>
        <v>12.2</v>
      </c>
      <c r="AA33" s="40">
        <f>MAX(AA9:AA32)</f>
        <v>0</v>
      </c>
      <c r="AB33" s="40">
        <f>MAX(AB9:AB32)</f>
        <v>0</v>
      </c>
      <c r="AC33" s="40">
        <f t="shared" si="14"/>
        <v>92.15</v>
      </c>
      <c r="AD33" s="40">
        <f t="shared" si="14"/>
        <v>12.2</v>
      </c>
      <c r="AE33" s="40">
        <f t="shared" si="14"/>
        <v>92.15</v>
      </c>
      <c r="AF33" s="40">
        <f t="shared" ref="AF33:AM33" si="15">MAX(AF9:AF32)</f>
        <v>0.16645241935483862</v>
      </c>
      <c r="AG33" s="40">
        <f t="shared" si="15"/>
        <v>0.40281303763440862</v>
      </c>
      <c r="AH33" s="40">
        <f t="shared" si="15"/>
        <v>7.5592287970504231</v>
      </c>
      <c r="AI33" s="40">
        <f t="shared" si="15"/>
        <v>6.4820425768605219</v>
      </c>
      <c r="AJ33" s="40">
        <f t="shared" si="15"/>
        <v>111.33522047668782</v>
      </c>
      <c r="AK33" s="40">
        <f t="shared" si="15"/>
        <v>106.20422481282785</v>
      </c>
      <c r="AL33" s="40">
        <f t="shared" si="15"/>
        <v>80.029098306906931</v>
      </c>
      <c r="AM33" s="130">
        <f t="shared" si="15"/>
        <v>131.61265044182298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41.217959183673479</v>
      </c>
      <c r="C34" s="41">
        <f t="shared" ref="C34:AE34" si="16">AVERAGE(C9:C33,C9:C32)</f>
        <v>15.293928623944693</v>
      </c>
      <c r="D34" s="41">
        <f t="shared" si="16"/>
        <v>52.539956406336238</v>
      </c>
      <c r="E34" s="41">
        <f t="shared" si="16"/>
        <v>-26.591826915511536</v>
      </c>
      <c r="F34" s="41">
        <f t="shared" si="16"/>
        <v>145.4626530612245</v>
      </c>
      <c r="G34" s="41">
        <f t="shared" si="16"/>
        <v>82.032390044377749</v>
      </c>
      <c r="H34" s="41">
        <f t="shared" si="16"/>
        <v>57.405357084204226</v>
      </c>
      <c r="I34" s="41">
        <f t="shared" si="16"/>
        <v>6.0249059326425032</v>
      </c>
      <c r="J34" s="41">
        <f t="shared" si="16"/>
        <v>0</v>
      </c>
      <c r="K34" s="41">
        <f t="shared" si="16"/>
        <v>32.585918367346935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32.585918367346935</v>
      </c>
      <c r="R34" s="41">
        <f t="shared" si="16"/>
        <v>6.787959183673471</v>
      </c>
      <c r="S34" s="41">
        <f t="shared" si="16"/>
        <v>0</v>
      </c>
      <c r="T34" s="41">
        <f t="shared" si="16"/>
        <v>0</v>
      </c>
      <c r="U34" s="41">
        <f t="shared" si="16"/>
        <v>50.743877551020411</v>
      </c>
      <c r="V34" s="41">
        <f t="shared" si="16"/>
        <v>0</v>
      </c>
      <c r="W34" s="41">
        <f t="shared" si="16"/>
        <v>4.9197959183673472</v>
      </c>
      <c r="X34" s="41">
        <f t="shared" si="16"/>
        <v>6.787959183673471</v>
      </c>
      <c r="Y34" s="41">
        <f t="shared" si="16"/>
        <v>54.703877551020419</v>
      </c>
      <c r="Z34" s="41">
        <f>AVERAGE(Z9:Z33,Z9:Z32)</f>
        <v>3.0693877551020403</v>
      </c>
      <c r="AA34" s="41">
        <f>AVERAGE(AA9:AA33,AA9:AA32)</f>
        <v>0</v>
      </c>
      <c r="AB34" s="41">
        <f>AVERAGE(AB9:AB33,AB9:AB32)</f>
        <v>0</v>
      </c>
      <c r="AC34" s="41">
        <f t="shared" si="16"/>
        <v>71.49081632653062</v>
      </c>
      <c r="AD34" s="41">
        <f t="shared" si="16"/>
        <v>3.0693877551020403</v>
      </c>
      <c r="AE34" s="41">
        <f t="shared" si="16"/>
        <v>71.49081632653062</v>
      </c>
      <c r="AF34" s="41">
        <f t="shared" ref="AF34:AM34" si="17">AVERAGE(AF9:AF33,AF9:AF32)</f>
        <v>0.16645241935483854</v>
      </c>
      <c r="AG34" s="41">
        <f t="shared" si="17"/>
        <v>0.40281303763440907</v>
      </c>
      <c r="AH34" s="41">
        <f t="shared" si="17"/>
        <v>5.8584535132876674</v>
      </c>
      <c r="AI34" s="41">
        <f t="shared" si="17"/>
        <v>5.5624306553413927</v>
      </c>
      <c r="AJ34" s="41">
        <f t="shared" si="17"/>
        <v>84.852798207643062</v>
      </c>
      <c r="AK34" s="41">
        <f t="shared" si="17"/>
        <v>86.337059735748866</v>
      </c>
      <c r="AL34" s="41">
        <f t="shared" si="17"/>
        <v>63.453928512775647</v>
      </c>
      <c r="AM34" s="131">
        <f t="shared" si="17"/>
        <v>106.99160944615589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94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95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96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93</v>
      </c>
      <c r="B37" s="199"/>
      <c r="C37" s="203"/>
      <c r="D37" s="198" t="s">
        <v>100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97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92</v>
      </c>
      <c r="AM37" s="196"/>
      <c r="AN37" s="196"/>
      <c r="AO37" s="197"/>
      <c r="AP37" s="212" t="s">
        <v>98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781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147.87</v>
      </c>
      <c r="Z38" s="132"/>
      <c r="AA38" s="8" t="s">
        <v>21</v>
      </c>
      <c r="AB38" s="5" t="s">
        <v>23</v>
      </c>
      <c r="AC38" s="30"/>
      <c r="AD38" s="133">
        <v>1240.5</v>
      </c>
      <c r="AE38" s="132"/>
      <c r="AF38" s="7" t="s">
        <v>21</v>
      </c>
      <c r="AG38" s="5" t="s">
        <v>24</v>
      </c>
      <c r="AH38" s="6"/>
      <c r="AI38" s="133">
        <v>92.441000000000003</v>
      </c>
      <c r="AJ38" s="132"/>
      <c r="AK38" s="100" t="s">
        <v>21</v>
      </c>
      <c r="AL38" s="99" t="s">
        <v>24</v>
      </c>
      <c r="AM38" s="132">
        <v>62.500700000000002</v>
      </c>
      <c r="AN38" s="134"/>
      <c r="AO38" s="8" t="s">
        <v>21</v>
      </c>
      <c r="AP38" s="5" t="s">
        <v>24</v>
      </c>
      <c r="AQ38" s="132">
        <v>1719.5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3423.05</v>
      </c>
      <c r="C39" s="11" t="s">
        <v>21</v>
      </c>
      <c r="D39" s="9" t="s">
        <v>72</v>
      </c>
      <c r="E39" s="10">
        <v>1002</v>
      </c>
      <c r="F39" s="12" t="s">
        <v>21</v>
      </c>
      <c r="G39" s="98"/>
      <c r="H39" s="101" t="s">
        <v>25</v>
      </c>
      <c r="I39" s="102"/>
      <c r="J39" s="103">
        <v>33.51</v>
      </c>
      <c r="K39" s="104" t="s">
        <v>63</v>
      </c>
      <c r="L39" s="105">
        <v>0.83333333333333304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36.229999999999997</v>
      </c>
      <c r="Z39" s="102" t="s">
        <v>63</v>
      </c>
      <c r="AA39" s="108">
        <v>0.5</v>
      </c>
      <c r="AB39" s="106" t="s">
        <v>25</v>
      </c>
      <c r="AC39" s="109"/>
      <c r="AD39" s="103">
        <v>77.650000000000006</v>
      </c>
      <c r="AE39" s="104" t="s">
        <v>63</v>
      </c>
      <c r="AF39" s="108">
        <v>8.3333333333333329E-2</v>
      </c>
      <c r="AG39" s="106" t="s">
        <v>25</v>
      </c>
      <c r="AH39" s="102"/>
      <c r="AI39" s="103">
        <v>48.31</v>
      </c>
      <c r="AJ39" s="102" t="s">
        <v>76</v>
      </c>
      <c r="AK39" s="107">
        <v>0.45833333333333298</v>
      </c>
      <c r="AL39" s="101" t="s">
        <v>25</v>
      </c>
      <c r="AM39" s="102">
        <v>11.5</v>
      </c>
      <c r="AN39" s="103" t="s">
        <v>76</v>
      </c>
      <c r="AO39" s="111">
        <v>0.45833333333333331</v>
      </c>
      <c r="AP39" s="106" t="s">
        <v>25</v>
      </c>
      <c r="AQ39" s="102">
        <v>92.64</v>
      </c>
      <c r="AR39" s="104" t="s">
        <v>62</v>
      </c>
      <c r="AS39" s="107">
        <v>0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426.78</v>
      </c>
      <c r="F42" s="44" t="s">
        <v>70</v>
      </c>
      <c r="G42" s="47">
        <v>245.79166666668601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/>
      <c r="F43" s="78"/>
      <c r="G43" s="79">
        <v>49.03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66.16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211.63059984790186</v>
      </c>
      <c r="F45" s="83" t="s">
        <v>73</v>
      </c>
      <c r="G45" s="48">
        <v>0.83333333333333337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213.48602081111144</v>
      </c>
      <c r="F46" s="80" t="s">
        <v>73</v>
      </c>
      <c r="G46" s="60">
        <v>0.79166666666666663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 SEP 23</vt:lpstr>
      <vt:lpstr>'03 SEP 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2023-09-04T10:38:09Z</dcterms:modified>
</cp:coreProperties>
</file>