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F94ED848-54C6-4367-9A36-96B0FD5A9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 AOUT 23 " sheetId="3" r:id="rId1"/>
  </sheets>
  <externalReferences>
    <externalReference r:id="rId2"/>
  </externalReferences>
  <definedNames>
    <definedName name="_xlnm.Print_Area" localSheetId="0">'30 AOUT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<sst xmlns="http://schemas.openxmlformats.org/spreadsheetml/2006/main" count="139" uniqueCount="106">
  <si>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</si>
  <si>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</si>
  <si>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</si>
  <si>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</si>
  <si>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</si>
  <si>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</si>
  <si>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</si>
  <si>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</si>
  <si>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</si>
  <si>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</si>
  <si>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</si>
  <si>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</si>
  <si>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</si>
  <si>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</si>
  <si>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</si>
  <si>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</si>
  <si>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</si>
  <si>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</si>
  <si>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</si>
  <si>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</si>
  <si>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</si>
  <si>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</si>
  <si>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</si>
  <si>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</si>
  <si>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</si>
  <si>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</si>
  <si>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</si>
  <si>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</si>
  <si>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</si>
  <si>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</si>
  <si>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</si>
  <si>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</si>
  <si>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</si>
  <si>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</si>
  <si>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</si>
  <si>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</si>
  <si>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</si>
  <si>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</si>
  <si>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</si>
  <si>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</si>
  <si>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</si>
  <si>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</si>
  <si>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</si>
  <si>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</si>
  <si>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</si>
  <si>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</si>
  <si>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</si>
  <si>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</si>
  <si>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</si>
  <si>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</si>
  <si>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</si>
  <si>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</si>
  <si>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</si>
  <si>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</si>
  <si>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</si>
  <si>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</si>
  <si>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</si>
  <si>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</si>
  <si>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</si>
  <si>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</si>
  <si>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</si>
  <si>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</si>
  <si>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</si>
  <si>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</si>
  <si>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</si>
  <si>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</si>
  <si>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</si>
  <si>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</si>
  <si>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</si>
  <si>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</si>
  <si>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</si>
  <si>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</si>
  <si>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</si>
  <si>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</si>
  <si>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</si>
  <si>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</si>
  <si>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</si>
  <si>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</si>
  <si>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</si>
  <si>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</si>
  <si>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</si>
  <si>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</si>
  <si>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</si>
  <si>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</si>
  <si>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</si>
  <si>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</si>
  <si>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</si>
  <si>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</si>
  <si>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</si>
  <si>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</si>
  <si>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</si>
  <si>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</si>
  <si>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</si>
  <si>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</si>
  <si>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</si>
  <si>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</si>
  <si>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</si>
  <si>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</si>
  <si>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</si>
  <si>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</si>
  <si>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</si>
  <si>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</si>
  <si>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</si>
  <si>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TAGBA</t>
  </si>
  <si>
    <t>DOSSA ET FOFANA</t>
  </si>
  <si>
    <t>FOFANA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</si>
</sst>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'30 AOUT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'!$B$9:$B$32</c:f>
              <c:numCache>
                <c:formatCode>General</c:formatCode>
                <c:ptCount val="24"/>
                <c:pt idx="0">
                  <c:v>86.69</c:v>
                </c:pt>
                <c:pt idx="1">
                  <c:v>81.47</c:v>
                </c:pt>
                <c:pt idx="2">
                  <c:v>78</c:v>
                </c:pt>
                <c:pt idx="3">
                  <c:v>78.73</c:v>
                </c:pt>
                <c:pt idx="4">
                  <c:v>67.989999999999995</c:v>
                </c:pt>
                <c:pt idx="5">
                  <c:v>65.91</c:v>
                </c:pt>
                <c:pt idx="6">
                  <c:v>80.58</c:v>
                </c:pt>
                <c:pt idx="7">
                  <c:v>107.75</c:v>
                </c:pt>
                <c:pt idx="8">
                  <c:v>113.07</c:v>
                </c:pt>
                <c:pt idx="9">
                  <c:v>107.3</c:v>
                </c:pt>
                <c:pt idx="10">
                  <c:v>116.64</c:v>
                </c:pt>
                <c:pt idx="11">
                  <c:v>116.34</c:v>
                </c:pt>
                <c:pt idx="12">
                  <c:v>119.03</c:v>
                </c:pt>
                <c:pt idx="13">
                  <c:v>112.64</c:v>
                </c:pt>
                <c:pt idx="14">
                  <c:v>133.62</c:v>
                </c:pt>
                <c:pt idx="15">
                  <c:v>135.37</c:v>
                </c:pt>
                <c:pt idx="16">
                  <c:v>127.43</c:v>
                </c:pt>
                <c:pt idx="17">
                  <c:v>114.06</c:v>
                </c:pt>
                <c:pt idx="18">
                  <c:v>116.22</c:v>
                </c:pt>
                <c:pt idx="19">
                  <c:v>116.60000000000001</c:v>
                </c:pt>
                <c:pt idx="20">
                  <c:v>113.1</c:v>
                </c:pt>
                <c:pt idx="21">
                  <c:v>103.39</c:v>
                </c:pt>
                <c:pt idx="22">
                  <c:v>96.8</c:v>
                </c:pt>
                <c:pt idx="23">
                  <c:v>81.62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'30 AOUT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'!$C$9:$C$32</c:f>
              <c:numCache>
                <c:formatCode>General</c:formatCode>
                <c:ptCount val="24"/>
                <c:pt idx="0">
                  <c:v>6.4159247715651588</c:v>
                </c:pt>
                <c:pt idx="1">
                  <c:v>1.7287298968816316</c:v>
                </c:pt>
                <c:pt idx="2">
                  <c:v>1.4953606380009035</c:v>
                </c:pt>
                <c:pt idx="3">
                  <c:v>-4.4159509971307926</c:v>
                </c:pt>
                <c:pt idx="4">
                  <c:v>-4.6766760433706906</c:v>
                </c:pt>
                <c:pt idx="5">
                  <c:v>1.4233296576251036</c:v>
                </c:pt>
                <c:pt idx="6">
                  <c:v>7.1070625290976466</c:v>
                </c:pt>
                <c:pt idx="7">
                  <c:v>26.807095850656097</c:v>
                </c:pt>
                <c:pt idx="8">
                  <c:v>23.220712747605276</c:v>
                </c:pt>
                <c:pt idx="9">
                  <c:v>22.634292933315805</c:v>
                </c:pt>
                <c:pt idx="10">
                  <c:v>24.776660511820694</c:v>
                </c:pt>
                <c:pt idx="11">
                  <c:v>26.031198110845921</c:v>
                </c:pt>
                <c:pt idx="12">
                  <c:v>19.072805409818102</c:v>
                </c:pt>
                <c:pt idx="13">
                  <c:v>14.399821276385666</c:v>
                </c:pt>
                <c:pt idx="14">
                  <c:v>25.368253088274386</c:v>
                </c:pt>
                <c:pt idx="15">
                  <c:v>23.726831550447059</c:v>
                </c:pt>
                <c:pt idx="16">
                  <c:v>12.815634525913708</c:v>
                </c:pt>
                <c:pt idx="17">
                  <c:v>20.284542325080892</c:v>
                </c:pt>
                <c:pt idx="18">
                  <c:v>21.089819719543613</c:v>
                </c:pt>
                <c:pt idx="19">
                  <c:v>22.117740285356433</c:v>
                </c:pt>
                <c:pt idx="20">
                  <c:v>20.5937455291985</c:v>
                </c:pt>
                <c:pt idx="21">
                  <c:v>11.299844350294563</c:v>
                </c:pt>
                <c:pt idx="22">
                  <c:v>8.3677719373340977</c:v>
                </c:pt>
                <c:pt idx="23">
                  <c:v>3.0098704189912979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'30 AOUT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'!$D$9:$D$32</c:f>
              <c:numCache>
                <c:formatCode>0.00</c:formatCode>
                <c:ptCount val="24"/>
                <c:pt idx="0">
                  <c:v>74.111115000569811</c:v>
                </c:pt>
                <c:pt idx="1">
                  <c:v>73.679668070215769</c:v>
                </c:pt>
                <c:pt idx="2">
                  <c:v>70.534875639274873</c:v>
                </c:pt>
                <c:pt idx="3">
                  <c:v>77.51190061546464</c:v>
                </c:pt>
                <c:pt idx="4">
                  <c:v>67.00798617804594</c:v>
                </c:pt>
                <c:pt idx="5">
                  <c:v>58.890139165484015</c:v>
                </c:pt>
                <c:pt idx="6">
                  <c:v>67.46341448625239</c:v>
                </c:pt>
                <c:pt idx="7">
                  <c:v>74.160593752123617</c:v>
                </c:pt>
                <c:pt idx="8">
                  <c:v>82.944058591730041</c:v>
                </c:pt>
                <c:pt idx="9">
                  <c:v>77.862396970688465</c:v>
                </c:pt>
                <c:pt idx="10">
                  <c:v>84.82063269636366</c:v>
                </c:pt>
                <c:pt idx="11">
                  <c:v>83.335814159007839</c:v>
                </c:pt>
                <c:pt idx="12">
                  <c:v>92.885928177282523</c:v>
                </c:pt>
                <c:pt idx="13">
                  <c:v>91.348389876160311</c:v>
                </c:pt>
                <c:pt idx="14">
                  <c:v>100.76916562847872</c:v>
                </c:pt>
                <c:pt idx="15">
                  <c:v>104.11998764159171</c:v>
                </c:pt>
                <c:pt idx="16">
                  <c:v>107.29558221861447</c:v>
                </c:pt>
                <c:pt idx="17">
                  <c:v>86.834389508743755</c:v>
                </c:pt>
                <c:pt idx="18">
                  <c:v>88.100073320471296</c:v>
                </c:pt>
                <c:pt idx="19">
                  <c:v>87.378513728884613</c:v>
                </c:pt>
                <c:pt idx="20">
                  <c:v>85.468587611791889</c:v>
                </c:pt>
                <c:pt idx="21">
                  <c:v>85.318765095092999</c:v>
                </c:pt>
                <c:pt idx="22">
                  <c:v>81.81595521484536</c:v>
                </c:pt>
                <c:pt idx="23">
                  <c:v>72.463129072974112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'30 AOUT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'!$E$9:$E$32</c:f>
              <c:numCache>
                <c:formatCode>0.00</c:formatCode>
                <c:ptCount val="24"/>
                <c:pt idx="0">
                  <c:v>6.1629602278650344</c:v>
                </c:pt>
                <c:pt idx="1">
                  <c:v>6.061602032902619</c:v>
                </c:pt>
                <c:pt idx="2">
                  <c:v>5.9697637227242302</c:v>
                </c:pt>
                <c:pt idx="3">
                  <c:v>5.6340503816661629</c:v>
                </c:pt>
                <c:pt idx="4">
                  <c:v>5.6586898653247664</c:v>
                </c:pt>
                <c:pt idx="5">
                  <c:v>5.5965311768908697</c:v>
                </c:pt>
                <c:pt idx="6">
                  <c:v>6.0095229846499825</c:v>
                </c:pt>
                <c:pt idx="7">
                  <c:v>6.7823103972203063</c:v>
                </c:pt>
                <c:pt idx="8">
                  <c:v>6.9052286606646822</c:v>
                </c:pt>
                <c:pt idx="9">
                  <c:v>6.8033100959957613</c:v>
                </c:pt>
                <c:pt idx="10">
                  <c:v>7.042706791815653</c:v>
                </c:pt>
                <c:pt idx="11">
                  <c:v>6.9729877301462642</c:v>
                </c:pt>
                <c:pt idx="12">
                  <c:v>7.0712664128993827</c:v>
                </c:pt>
                <c:pt idx="13">
                  <c:v>6.8917888474540296</c:v>
                </c:pt>
                <c:pt idx="14">
                  <c:v>7.4825812832469074</c:v>
                </c:pt>
                <c:pt idx="15">
                  <c:v>7.523180807961217</c:v>
                </c:pt>
                <c:pt idx="16">
                  <c:v>7.3187832554718346</c:v>
                </c:pt>
                <c:pt idx="17">
                  <c:v>6.9410681661753761</c:v>
                </c:pt>
                <c:pt idx="18">
                  <c:v>7.0301069599850967</c:v>
                </c:pt>
                <c:pt idx="19">
                  <c:v>7.1037459857589687</c:v>
                </c:pt>
                <c:pt idx="20">
                  <c:v>7.0376668590095965</c:v>
                </c:pt>
                <c:pt idx="21">
                  <c:v>6.77139055461243</c:v>
                </c:pt>
                <c:pt idx="22">
                  <c:v>6.6162728478205457</c:v>
                </c:pt>
                <c:pt idx="23">
                  <c:v>6.1470005080346146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'30 AOUT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'30 AOUT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'!$AE$9:$AE$32</c:f>
              <c:numCache>
                <c:formatCode>0.00</c:formatCode>
                <c:ptCount val="24"/>
                <c:pt idx="0">
                  <c:v>71.25</c:v>
                </c:pt>
                <c:pt idx="1">
                  <c:v>71.41</c:v>
                </c:pt>
                <c:pt idx="2">
                  <c:v>71.39</c:v>
                </c:pt>
                <c:pt idx="3">
                  <c:v>71.489999999999995</c:v>
                </c:pt>
                <c:pt idx="4">
                  <c:v>70.77</c:v>
                </c:pt>
                <c:pt idx="5">
                  <c:v>70.39</c:v>
                </c:pt>
                <c:pt idx="6">
                  <c:v>70.47</c:v>
                </c:pt>
                <c:pt idx="7">
                  <c:v>71.02</c:v>
                </c:pt>
                <c:pt idx="8">
                  <c:v>70.45</c:v>
                </c:pt>
                <c:pt idx="9">
                  <c:v>72.58</c:v>
                </c:pt>
                <c:pt idx="10">
                  <c:v>71.790000000000006</c:v>
                </c:pt>
                <c:pt idx="11">
                  <c:v>70.36</c:v>
                </c:pt>
                <c:pt idx="12">
                  <c:v>71.180000000000007</c:v>
                </c:pt>
                <c:pt idx="13">
                  <c:v>71.150000000000006</c:v>
                </c:pt>
                <c:pt idx="14">
                  <c:v>71.27</c:v>
                </c:pt>
                <c:pt idx="15">
                  <c:v>70.930000000000007</c:v>
                </c:pt>
                <c:pt idx="16">
                  <c:v>71.290000000000006</c:v>
                </c:pt>
                <c:pt idx="17">
                  <c:v>71.23</c:v>
                </c:pt>
                <c:pt idx="18">
                  <c:v>71.63</c:v>
                </c:pt>
                <c:pt idx="19">
                  <c:v>75.11</c:v>
                </c:pt>
                <c:pt idx="20">
                  <c:v>76.41</c:v>
                </c:pt>
                <c:pt idx="21">
                  <c:v>76.59</c:v>
                </c:pt>
                <c:pt idx="22">
                  <c:v>77.510000000000005</c:v>
                </c:pt>
                <c:pt idx="23">
                  <c:v>76.209999999999994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'30 AOUT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'!$AK$9:$AK$32</c:f>
              <c:numCache>
                <c:formatCode>0.00</c:formatCode>
                <c:ptCount val="24"/>
                <c:pt idx="0">
                  <c:v>77.665924771565159</c:v>
                </c:pt>
                <c:pt idx="1">
                  <c:v>73.138729896881628</c:v>
                </c:pt>
                <c:pt idx="2">
                  <c:v>72.885360638000904</c:v>
                </c:pt>
                <c:pt idx="3">
                  <c:v>67.074049002869202</c:v>
                </c:pt>
                <c:pt idx="4">
                  <c:v>66.093323956629305</c:v>
                </c:pt>
                <c:pt idx="5">
                  <c:v>71.813329657625104</c:v>
                </c:pt>
                <c:pt idx="6">
                  <c:v>77.577062529097645</c:v>
                </c:pt>
                <c:pt idx="7">
                  <c:v>97.827095850656093</c:v>
                </c:pt>
                <c:pt idx="8">
                  <c:v>93.670712747605279</c:v>
                </c:pt>
                <c:pt idx="9">
                  <c:v>95.214292933315804</c:v>
                </c:pt>
                <c:pt idx="10">
                  <c:v>96.5666605118207</c:v>
                </c:pt>
                <c:pt idx="11">
                  <c:v>96.39119811084592</c:v>
                </c:pt>
                <c:pt idx="12">
                  <c:v>90.252805409818109</c:v>
                </c:pt>
                <c:pt idx="13">
                  <c:v>85.549821276385671</c:v>
                </c:pt>
                <c:pt idx="14">
                  <c:v>96.638253088274382</c:v>
                </c:pt>
                <c:pt idx="15">
                  <c:v>94.656831550447066</c:v>
                </c:pt>
                <c:pt idx="16">
                  <c:v>84.105634525913715</c:v>
                </c:pt>
                <c:pt idx="17">
                  <c:v>91.514542325080896</c:v>
                </c:pt>
                <c:pt idx="18">
                  <c:v>92.719819719543608</c:v>
                </c:pt>
                <c:pt idx="19">
                  <c:v>97.227740285356433</c:v>
                </c:pt>
                <c:pt idx="20">
                  <c:v>97.003745529198497</c:v>
                </c:pt>
                <c:pt idx="21">
                  <c:v>87.889844350294567</c:v>
                </c:pt>
                <c:pt idx="22">
                  <c:v>85.877771937334103</c:v>
                </c:pt>
                <c:pt idx="23">
                  <c:v>79.219870418991292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'30 AOUT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'!$AM$9:$AM$32</c:f>
              <c:numCache>
                <c:formatCode>0.00</c:formatCode>
                <c:ptCount val="24"/>
                <c:pt idx="0">
                  <c:v>130.98111500056982</c:v>
                </c:pt>
                <c:pt idx="1">
                  <c:v>131.98966807021577</c:v>
                </c:pt>
                <c:pt idx="2">
                  <c:v>129.05487563927488</c:v>
                </c:pt>
                <c:pt idx="3">
                  <c:v>123.21190061546464</c:v>
                </c:pt>
                <c:pt idx="4">
                  <c:v>125.04798617804595</c:v>
                </c:pt>
                <c:pt idx="5">
                  <c:v>117.17013916548402</c:v>
                </c:pt>
                <c:pt idx="6">
                  <c:v>125.74341448625239</c:v>
                </c:pt>
                <c:pt idx="7">
                  <c:v>132.32059375212361</c:v>
                </c:pt>
                <c:pt idx="8">
                  <c:v>140.74405859173004</c:v>
                </c:pt>
                <c:pt idx="9">
                  <c:v>135.66239697068846</c:v>
                </c:pt>
                <c:pt idx="10">
                  <c:v>142.62063269636366</c:v>
                </c:pt>
                <c:pt idx="11">
                  <c:v>140.37581415900783</c:v>
                </c:pt>
                <c:pt idx="12">
                  <c:v>149.92592817728251</c:v>
                </c:pt>
                <c:pt idx="13">
                  <c:v>148.39838987616031</c:v>
                </c:pt>
                <c:pt idx="14">
                  <c:v>157.81916562847871</c:v>
                </c:pt>
                <c:pt idx="15">
                  <c:v>161.20998764159171</c:v>
                </c:pt>
                <c:pt idx="16">
                  <c:v>164.66558221861447</c:v>
                </c:pt>
                <c:pt idx="17">
                  <c:v>144.14438950874376</c:v>
                </c:pt>
                <c:pt idx="18">
                  <c:v>146.0300733204713</c:v>
                </c:pt>
                <c:pt idx="19">
                  <c:v>144.07851372888462</c:v>
                </c:pt>
                <c:pt idx="20">
                  <c:v>142.00858761179188</c:v>
                </c:pt>
                <c:pt idx="21">
                  <c:v>141.878765095093</c:v>
                </c:pt>
                <c:pt idx="22">
                  <c:v>138.50595521484536</c:v>
                </c:pt>
                <c:pt idx="23">
                  <c:v>128.87312907297411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'30 AOUT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'!$F$9:$F$32</c:f>
              <c:numCache>
                <c:formatCode>General</c:formatCode>
                <c:ptCount val="24"/>
                <c:pt idx="0">
                  <c:v>171.01</c:v>
                </c:pt>
                <c:pt idx="1">
                  <c:v>166.88</c:v>
                </c:pt>
                <c:pt idx="2">
                  <c:v>163.33000000000001</c:v>
                </c:pt>
                <c:pt idx="3">
                  <c:v>156.32</c:v>
                </c:pt>
                <c:pt idx="4">
                  <c:v>149.78</c:v>
                </c:pt>
                <c:pt idx="5">
                  <c:v>148.69</c:v>
                </c:pt>
                <c:pt idx="6">
                  <c:v>138.47999999999999</c:v>
                </c:pt>
                <c:pt idx="7">
                  <c:v>129.63999999999999</c:v>
                </c:pt>
                <c:pt idx="8">
                  <c:v>155.6</c:v>
                </c:pt>
                <c:pt idx="9">
                  <c:v>152.32</c:v>
                </c:pt>
                <c:pt idx="10">
                  <c:v>146.54</c:v>
                </c:pt>
                <c:pt idx="11">
                  <c:v>132.85</c:v>
                </c:pt>
                <c:pt idx="12">
                  <c:v>142.35</c:v>
                </c:pt>
                <c:pt idx="13">
                  <c:v>149.31</c:v>
                </c:pt>
                <c:pt idx="14">
                  <c:v>149.72</c:v>
                </c:pt>
                <c:pt idx="15">
                  <c:v>167.26</c:v>
                </c:pt>
                <c:pt idx="16">
                  <c:v>168.81</c:v>
                </c:pt>
                <c:pt idx="17">
                  <c:v>179.57</c:v>
                </c:pt>
                <c:pt idx="18">
                  <c:v>208.23</c:v>
                </c:pt>
                <c:pt idx="19">
                  <c:v>210.8</c:v>
                </c:pt>
                <c:pt idx="20">
                  <c:v>206.6</c:v>
                </c:pt>
                <c:pt idx="21">
                  <c:v>190.77</c:v>
                </c:pt>
                <c:pt idx="22">
                  <c:v>175.79</c:v>
                </c:pt>
                <c:pt idx="23">
                  <c:v>165.66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'30 AOUT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'!$G$9:$G$32</c:f>
              <c:numCache>
                <c:formatCode>0.00</c:formatCode>
                <c:ptCount val="24"/>
                <c:pt idx="0">
                  <c:v>110.15251135892699</c:v>
                </c:pt>
                <c:pt idx="1">
                  <c:v>108.80347023153951</c:v>
                </c:pt>
                <c:pt idx="2">
                  <c:v>106.9946186992243</c:v>
                </c:pt>
                <c:pt idx="3">
                  <c:v>101.62060533203585</c:v>
                </c:pt>
                <c:pt idx="4">
                  <c:v>100.75820690423362</c:v>
                </c:pt>
                <c:pt idx="5">
                  <c:v>101.44221704998921</c:v>
                </c:pt>
                <c:pt idx="6">
                  <c:v>96.301359552707197</c:v>
                </c:pt>
                <c:pt idx="7">
                  <c:v>99.875669861163956</c:v>
                </c:pt>
                <c:pt idx="8">
                  <c:v>99.11316169683964</c:v>
                </c:pt>
                <c:pt idx="9">
                  <c:v>95.285484468656847</c:v>
                </c:pt>
                <c:pt idx="10">
                  <c:v>103.65980321636862</c:v>
                </c:pt>
                <c:pt idx="11">
                  <c:v>94.633915915203971</c:v>
                </c:pt>
                <c:pt idx="12">
                  <c:v>91.772821874824459</c:v>
                </c:pt>
                <c:pt idx="13">
                  <c:v>98.872574918760535</c:v>
                </c:pt>
                <c:pt idx="14">
                  <c:v>102.57204945852946</c:v>
                </c:pt>
                <c:pt idx="15">
                  <c:v>110.2020105743977</c:v>
                </c:pt>
                <c:pt idx="16">
                  <c:v>108.77866270417557</c:v>
                </c:pt>
                <c:pt idx="17">
                  <c:v>118.14711394818623</c:v>
                </c:pt>
                <c:pt idx="18">
                  <c:v>136.03961021536878</c:v>
                </c:pt>
                <c:pt idx="19">
                  <c:v>132.69037443935906</c:v>
                </c:pt>
                <c:pt idx="20">
                  <c:v>131.09184539158417</c:v>
                </c:pt>
                <c:pt idx="21">
                  <c:v>119.64963746920751</c:v>
                </c:pt>
                <c:pt idx="22">
                  <c:v>108.22741663919011</c:v>
                </c:pt>
                <c:pt idx="23">
                  <c:v>107.76565934074304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'30 AOUT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'!$H$9:$H$32</c:f>
              <c:numCache>
                <c:formatCode>0.00</c:formatCode>
                <c:ptCount val="24"/>
                <c:pt idx="0">
                  <c:v>84.510419861655421</c:v>
                </c:pt>
                <c:pt idx="1">
                  <c:v>81.607402544407748</c:v>
                </c:pt>
                <c:pt idx="2">
                  <c:v>80.020378743650951</c:v>
                </c:pt>
                <c:pt idx="3">
                  <c:v>78.814280757660001</c:v>
                </c:pt>
                <c:pt idx="4">
                  <c:v>73.375546940642607</c:v>
                </c:pt>
                <c:pt idx="5">
                  <c:v>71.567494647480885</c:v>
                </c:pt>
                <c:pt idx="6">
                  <c:v>66.759618416573403</c:v>
                </c:pt>
                <c:pt idx="7">
                  <c:v>53.977866284299914</c:v>
                </c:pt>
                <c:pt idx="8">
                  <c:v>76.64489696774524</c:v>
                </c:pt>
                <c:pt idx="9">
                  <c:v>76.990387707912291</c:v>
                </c:pt>
                <c:pt idx="10">
                  <c:v>62.801218096855635</c:v>
                </c:pt>
                <c:pt idx="11">
                  <c:v>58.300468985166987</c:v>
                </c:pt>
                <c:pt idx="12">
                  <c:v>74.231586224535292</c:v>
                </c:pt>
                <c:pt idx="13">
                  <c:v>74.484679548141173</c:v>
                </c:pt>
                <c:pt idx="14">
                  <c:v>70.746631346092016</c:v>
                </c:pt>
                <c:pt idx="15">
                  <c:v>80.28344539335211</c:v>
                </c:pt>
                <c:pt idx="16">
                  <c:v>83.475270552298127</c:v>
                </c:pt>
                <c:pt idx="17">
                  <c:v>82.480241827471815</c:v>
                </c:pt>
                <c:pt idx="18">
                  <c:v>94.227068716165377</c:v>
                </c:pt>
                <c:pt idx="19">
                  <c:v>99.885111423881696</c:v>
                </c:pt>
                <c:pt idx="20">
                  <c:v>97.087287151777616</c:v>
                </c:pt>
                <c:pt idx="21">
                  <c:v>93.810846486971926</c:v>
                </c:pt>
                <c:pt idx="22">
                  <c:v>90.475931376539279</c:v>
                </c:pt>
                <c:pt idx="23">
                  <c:v>81.779409578103511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'30 AOUT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'!$I$9:$I$32</c:f>
              <c:numCache>
                <c:formatCode>0.00</c:formatCode>
                <c:ptCount val="24"/>
                <c:pt idx="0">
                  <c:v>-23.652931220582417</c:v>
                </c:pt>
                <c:pt idx="1">
                  <c:v>-23.530872775947259</c:v>
                </c:pt>
                <c:pt idx="2">
                  <c:v>-23.684997442875218</c:v>
                </c:pt>
                <c:pt idx="3">
                  <c:v>-24.114886089695847</c:v>
                </c:pt>
                <c:pt idx="4">
                  <c:v>-24.353753844876202</c:v>
                </c:pt>
                <c:pt idx="5">
                  <c:v>-24.31971169747009</c:v>
                </c:pt>
                <c:pt idx="6">
                  <c:v>-24.580977969280593</c:v>
                </c:pt>
                <c:pt idx="7">
                  <c:v>-24.213536145463856</c:v>
                </c:pt>
                <c:pt idx="8">
                  <c:v>-20.15805866458485</c:v>
                </c:pt>
                <c:pt idx="9">
                  <c:v>-19.955872176569105</c:v>
                </c:pt>
                <c:pt idx="10">
                  <c:v>-19.921021313224241</c:v>
                </c:pt>
                <c:pt idx="11">
                  <c:v>-20.084384900370946</c:v>
                </c:pt>
                <c:pt idx="12">
                  <c:v>-23.654408099359745</c:v>
                </c:pt>
                <c:pt idx="13">
                  <c:v>-24.047254466901666</c:v>
                </c:pt>
                <c:pt idx="14">
                  <c:v>-23.598680804621466</c:v>
                </c:pt>
                <c:pt idx="15">
                  <c:v>-23.225455967749831</c:v>
                </c:pt>
                <c:pt idx="16">
                  <c:v>-23.443933256473706</c:v>
                </c:pt>
                <c:pt idx="17">
                  <c:v>-21.057355775658017</c:v>
                </c:pt>
                <c:pt idx="18">
                  <c:v>-22.036678931534144</c:v>
                </c:pt>
                <c:pt idx="19">
                  <c:v>-21.77548586324075</c:v>
                </c:pt>
                <c:pt idx="20">
                  <c:v>-21.579132543361791</c:v>
                </c:pt>
                <c:pt idx="21">
                  <c:v>-22.690483956179399</c:v>
                </c:pt>
                <c:pt idx="22">
                  <c:v>-22.913348015729362</c:v>
                </c:pt>
                <c:pt idx="23">
                  <c:v>-23.885068918846535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'30 AOUT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1.3</c:v>
                </c:pt>
                <c:pt idx="7">
                  <c:v>1.8</c:v>
                </c:pt>
                <c:pt idx="8">
                  <c:v>2.2999999999999998</c:v>
                </c:pt>
                <c:pt idx="9">
                  <c:v>5.3</c:v>
                </c:pt>
                <c:pt idx="10">
                  <c:v>4.3</c:v>
                </c:pt>
                <c:pt idx="11">
                  <c:v>6.9</c:v>
                </c:pt>
                <c:pt idx="12">
                  <c:v>7.3</c:v>
                </c:pt>
                <c:pt idx="13">
                  <c:v>7.3</c:v>
                </c:pt>
                <c:pt idx="14">
                  <c:v>6.8</c:v>
                </c:pt>
                <c:pt idx="15">
                  <c:v>3.5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'30 AOUT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AOUT 23 '!$P$9:$P$32</c:f>
              <c:numCache>
                <c:formatCode>0.00</c:formatCode>
                <c:ptCount val="24"/>
                <c:pt idx="0">
                  <c:v>31.76</c:v>
                </c:pt>
                <c:pt idx="1">
                  <c:v>31.47</c:v>
                </c:pt>
                <c:pt idx="2">
                  <c:v>31.49</c:v>
                </c:pt>
                <c:pt idx="3">
                  <c:v>31.66</c:v>
                </c:pt>
                <c:pt idx="4">
                  <c:v>31.65</c:v>
                </c:pt>
                <c:pt idx="5">
                  <c:v>31.6</c:v>
                </c:pt>
                <c:pt idx="6">
                  <c:v>31.62</c:v>
                </c:pt>
                <c:pt idx="7">
                  <c:v>31.68</c:v>
                </c:pt>
                <c:pt idx="8">
                  <c:v>28.15</c:v>
                </c:pt>
                <c:pt idx="9">
                  <c:v>27.55</c:v>
                </c:pt>
                <c:pt idx="10">
                  <c:v>27.59</c:v>
                </c:pt>
                <c:pt idx="11">
                  <c:v>27.62</c:v>
                </c:pt>
                <c:pt idx="12">
                  <c:v>31.38</c:v>
                </c:pt>
                <c:pt idx="13">
                  <c:v>31.66</c:v>
                </c:pt>
                <c:pt idx="14">
                  <c:v>31.61</c:v>
                </c:pt>
                <c:pt idx="15">
                  <c:v>31.57</c:v>
                </c:pt>
                <c:pt idx="16">
                  <c:v>31.57</c:v>
                </c:pt>
                <c:pt idx="17">
                  <c:v>29.4</c:v>
                </c:pt>
                <c:pt idx="18">
                  <c:v>31.55</c:v>
                </c:pt>
                <c:pt idx="19">
                  <c:v>31.38</c:v>
                </c:pt>
                <c:pt idx="20">
                  <c:v>31.01</c:v>
                </c:pt>
                <c:pt idx="21">
                  <c:v>31.54</c:v>
                </c:pt>
                <c:pt idx="22">
                  <c:v>31.18</c:v>
                </c:pt>
                <c:pt idx="23">
                  <c:v>31.79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'30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'30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'30 AOUT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'30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'30 AOUT 23 '!$AJ$9:$AJ$32</c:f>
              <c:numCache>
                <c:formatCode>0.00</c:formatCode>
                <c:ptCount val="24"/>
                <c:pt idx="0">
                  <c:v>110.15251135892699</c:v>
                </c:pt>
                <c:pt idx="1">
                  <c:v>108.80347023153951</c:v>
                </c:pt>
                <c:pt idx="2">
                  <c:v>106.9946186992243</c:v>
                </c:pt>
                <c:pt idx="3">
                  <c:v>101.62060533203585</c:v>
                </c:pt>
                <c:pt idx="4">
                  <c:v>100.75820690423362</c:v>
                </c:pt>
                <c:pt idx="5">
                  <c:v>101.84221704998922</c:v>
                </c:pt>
                <c:pt idx="6">
                  <c:v>97.601359552707194</c:v>
                </c:pt>
                <c:pt idx="7">
                  <c:v>101.67566986116395</c:v>
                </c:pt>
                <c:pt idx="8">
                  <c:v>101.41316169683964</c:v>
                </c:pt>
                <c:pt idx="9">
                  <c:v>100.58548446865684</c:v>
                </c:pt>
                <c:pt idx="10">
                  <c:v>107.95980321636861</c:v>
                </c:pt>
                <c:pt idx="11">
                  <c:v>101.53391591520398</c:v>
                </c:pt>
                <c:pt idx="12">
                  <c:v>99.072821874824456</c:v>
                </c:pt>
                <c:pt idx="13">
                  <c:v>106.17257491876053</c:v>
                </c:pt>
                <c:pt idx="14">
                  <c:v>109.37204945852946</c:v>
                </c:pt>
                <c:pt idx="15">
                  <c:v>113.7020105743977</c:v>
                </c:pt>
                <c:pt idx="16">
                  <c:v>109.77866270417557</c:v>
                </c:pt>
                <c:pt idx="17">
                  <c:v>118.14711394818623</c:v>
                </c:pt>
                <c:pt idx="18">
                  <c:v>136.03961021536878</c:v>
                </c:pt>
                <c:pt idx="19">
                  <c:v>132.69037443935906</c:v>
                </c:pt>
                <c:pt idx="20">
                  <c:v>131.09184539158417</c:v>
                </c:pt>
                <c:pt idx="21">
                  <c:v>119.64963746920751</c:v>
                </c:pt>
                <c:pt idx="22">
                  <c:v>108.22741663919011</c:v>
                </c:pt>
                <c:pt idx="23">
                  <c:v>107.76565934074304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'30 AOUT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'30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'30 AOUT 23 '!$AL$9:$AL$32</c:f>
              <c:numCache>
                <c:formatCode>0.00</c:formatCode>
                <c:ptCount val="24"/>
                <c:pt idx="0">
                  <c:v>84.510419861655421</c:v>
                </c:pt>
                <c:pt idx="1">
                  <c:v>81.607402544407748</c:v>
                </c:pt>
                <c:pt idx="2">
                  <c:v>80.020378743650951</c:v>
                </c:pt>
                <c:pt idx="3">
                  <c:v>78.814280757660001</c:v>
                </c:pt>
                <c:pt idx="4">
                  <c:v>73.375546940642607</c:v>
                </c:pt>
                <c:pt idx="5">
                  <c:v>71.887494647480878</c:v>
                </c:pt>
                <c:pt idx="6">
                  <c:v>70.019618416573408</c:v>
                </c:pt>
                <c:pt idx="7">
                  <c:v>76.767866284299913</c:v>
                </c:pt>
                <c:pt idx="8">
                  <c:v>90.334896967745237</c:v>
                </c:pt>
                <c:pt idx="9">
                  <c:v>81.090387707912285</c:v>
                </c:pt>
                <c:pt idx="10">
                  <c:v>75.611218096855637</c:v>
                </c:pt>
                <c:pt idx="11">
                  <c:v>78.660468985166986</c:v>
                </c:pt>
                <c:pt idx="12">
                  <c:v>85.931586224535295</c:v>
                </c:pt>
                <c:pt idx="13">
                  <c:v>75.974679548141168</c:v>
                </c:pt>
                <c:pt idx="14">
                  <c:v>82.866631346092021</c:v>
                </c:pt>
                <c:pt idx="15">
                  <c:v>86.973445393352108</c:v>
                </c:pt>
                <c:pt idx="16">
                  <c:v>85.365270552298128</c:v>
                </c:pt>
                <c:pt idx="17">
                  <c:v>82.480241827471815</c:v>
                </c:pt>
                <c:pt idx="18">
                  <c:v>94.227068716165377</c:v>
                </c:pt>
                <c:pt idx="19">
                  <c:v>99.885111423881696</c:v>
                </c:pt>
                <c:pt idx="20">
                  <c:v>97.087287151777616</c:v>
                </c:pt>
                <c:pt idx="21">
                  <c:v>93.810846486971926</c:v>
                </c:pt>
                <c:pt idx="22">
                  <c:v>90.475931376539279</c:v>
                </c:pt>
                <c:pt idx="23">
                  <c:v>81.779409578103511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2" zoomScale="85" zoomScaleNormal="85" zoomScaleSheetLayoutView="85" workbookViewId="0">
      <selection activeCell="AT9" sqref="AT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100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45168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88</v>
      </c>
      <c r="AG4" s="173"/>
      <c r="AH4" s="173"/>
      <c r="AI4" s="173"/>
      <c r="AJ4" s="148" t="s">
        <v>101</v>
      </c>
      <c r="AK4" s="149"/>
      <c r="AL4" s="148" t="s">
        <v>102</v>
      </c>
      <c r="AM4" s="149"/>
      <c r="AN4" s="135" t="s">
        <v>68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73</v>
      </c>
      <c r="K6" s="166"/>
      <c r="L6" s="164"/>
      <c r="M6" s="164"/>
      <c r="N6" s="164"/>
      <c r="O6" s="164"/>
      <c r="P6" s="165"/>
      <c r="Q6" s="167"/>
      <c r="R6" s="157" t="s">
        <v>89</v>
      </c>
      <c r="S6" s="158"/>
      <c r="T6" s="158"/>
      <c r="U6" s="158"/>
      <c r="V6" s="158"/>
      <c r="W6" s="158"/>
      <c r="X6" s="158"/>
      <c r="Y6" s="158"/>
      <c r="Z6" s="157" t="s">
        <v>90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87</v>
      </c>
      <c r="Y7" s="156"/>
      <c r="Z7" s="179" t="s">
        <v>3</v>
      </c>
      <c r="AA7" s="180"/>
      <c r="AB7" s="180"/>
      <c r="AC7" s="155"/>
      <c r="AD7" s="208" t="s">
        <v>87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86.69</v>
      </c>
      <c r="C9" s="51">
        <f t="shared" ref="C9:C32" si="0">AK9-AE9</f>
        <v>6.4159247715651588</v>
      </c>
      <c r="D9" s="52">
        <f t="shared" ref="D9:D32" si="1">AM9-Y9</f>
        <v>74.111115000569811</v>
      </c>
      <c r="E9" s="59">
        <f t="shared" ref="E9:E32" si="2">(AG9+AI9)-Q9</f>
        <v>6.1629602278650344</v>
      </c>
      <c r="F9" s="76">
        <v>171.01</v>
      </c>
      <c r="G9" s="52">
        <f t="shared" ref="G9:G32" si="3">AJ9-AD9</f>
        <v>110.15251135892699</v>
      </c>
      <c r="H9" s="52">
        <f t="shared" ref="H9:H32" si="4">AL9-X9</f>
        <v>84.510419861655421</v>
      </c>
      <c r="I9" s="53">
        <f t="shared" ref="I9:I32" si="5">(AH9+AF9)-P9</f>
        <v>-23.652931220582417</v>
      </c>
      <c r="J9" s="58">
        <v>31.76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31.76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56.87</v>
      </c>
      <c r="V9" s="84">
        <v>0</v>
      </c>
      <c r="W9" s="84">
        <v>0</v>
      </c>
      <c r="X9" s="93">
        <f>R9+T9+V9</f>
        <v>0</v>
      </c>
      <c r="Y9" s="94">
        <f>S9+U9+W9</f>
        <v>56.87</v>
      </c>
      <c r="Z9" s="90">
        <v>0</v>
      </c>
      <c r="AA9" s="84">
        <v>0</v>
      </c>
      <c r="AB9" s="84">
        <v>0</v>
      </c>
      <c r="AC9" s="84">
        <v>71.25</v>
      </c>
      <c r="AD9" s="95">
        <f>Z9+AB9</f>
        <v>0</v>
      </c>
      <c r="AE9" s="52">
        <f>AA9+AC9</f>
        <v>71.25</v>
      </c>
      <c r="AF9" s="115">
        <v>0.4168220430107526</v>
      </c>
      <c r="AG9" s="116">
        <v>0.15244341397849465</v>
      </c>
      <c r="AH9" s="54">
        <f t="shared" ref="AH9:AH32" si="6">(F9+P9+X9+AD9)-(AJ9+AL9+AF9)</f>
        <v>7.6902467364068343</v>
      </c>
      <c r="AI9" s="63">
        <f t="shared" ref="AI9:AI32" si="7">(B9+Q9+Y9+AE9)-(AM9+AK9+AG9)</f>
        <v>6.0105168138865395</v>
      </c>
      <c r="AJ9" s="64">
        <v>110.15251135892699</v>
      </c>
      <c r="AK9" s="61">
        <v>77.665924771565159</v>
      </c>
      <c r="AL9" s="66">
        <v>84.510419861655421</v>
      </c>
      <c r="AM9" s="61">
        <v>130.98111500056982</v>
      </c>
      <c r="AS9" s="120"/>
      <c r="BA9" s="42"/>
      <c r="BB9" s="42"/>
    </row>
    <row r="10" spans="1:54" ht="15.75" x14ac:dyDescent="0.25">
      <c r="A10" s="25">
        <v>2</v>
      </c>
      <c r="B10" s="69">
        <v>81.47</v>
      </c>
      <c r="C10" s="51">
        <f t="shared" si="0"/>
        <v>1.7287298968816316</v>
      </c>
      <c r="D10" s="52">
        <f t="shared" si="1"/>
        <v>73.679668070215769</v>
      </c>
      <c r="E10" s="59">
        <f t="shared" si="2"/>
        <v>6.061602032902619</v>
      </c>
      <c r="F10" s="68">
        <v>166.88</v>
      </c>
      <c r="G10" s="52">
        <f t="shared" si="3"/>
        <v>108.80347023153951</v>
      </c>
      <c r="H10" s="52">
        <f t="shared" si="4"/>
        <v>81.607402544407748</v>
      </c>
      <c r="I10" s="53">
        <f t="shared" si="5"/>
        <v>-23.530872775947259</v>
      </c>
      <c r="J10" s="58">
        <v>31.47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31.47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58.31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58.31</v>
      </c>
      <c r="Z10" s="90">
        <v>0</v>
      </c>
      <c r="AA10" s="84">
        <v>0</v>
      </c>
      <c r="AB10" s="84">
        <v>0</v>
      </c>
      <c r="AC10" s="84">
        <v>71.41</v>
      </c>
      <c r="AD10" s="95">
        <f t="shared" ref="AD10:AD32" si="12">Z10+AB10</f>
        <v>0</v>
      </c>
      <c r="AE10" s="52">
        <f t="shared" ref="AE10:AE32" si="13">AA10+AC10</f>
        <v>71.41</v>
      </c>
      <c r="AF10" s="117">
        <v>0.4168220430107526</v>
      </c>
      <c r="AG10" s="116">
        <v>0.15244341397849465</v>
      </c>
      <c r="AH10" s="54">
        <f t="shared" si="6"/>
        <v>7.5223051810419861</v>
      </c>
      <c r="AI10" s="63">
        <f t="shared" si="7"/>
        <v>5.9091586189241241</v>
      </c>
      <c r="AJ10" s="64">
        <v>108.80347023153951</v>
      </c>
      <c r="AK10" s="61">
        <v>73.138729896881628</v>
      </c>
      <c r="AL10" s="66">
        <v>81.607402544407748</v>
      </c>
      <c r="AM10" s="61">
        <v>131.98966807021577</v>
      </c>
      <c r="AS10" s="120"/>
      <c r="BA10" s="42"/>
      <c r="BB10" s="42"/>
    </row>
    <row r="11" spans="1:54" ht="15" customHeight="1" x14ac:dyDescent="0.25">
      <c r="A11" s="25">
        <v>3</v>
      </c>
      <c r="B11" s="69">
        <v>78</v>
      </c>
      <c r="C11" s="51">
        <f t="shared" si="0"/>
        <v>1.4953606380009035</v>
      </c>
      <c r="D11" s="52">
        <f t="shared" si="1"/>
        <v>70.534875639274873</v>
      </c>
      <c r="E11" s="59">
        <f t="shared" si="2"/>
        <v>5.9697637227242302</v>
      </c>
      <c r="F11" s="68">
        <v>163.33000000000001</v>
      </c>
      <c r="G11" s="52">
        <f t="shared" si="3"/>
        <v>106.9946186992243</v>
      </c>
      <c r="H11" s="52">
        <f t="shared" si="4"/>
        <v>80.020378743650951</v>
      </c>
      <c r="I11" s="53">
        <f t="shared" si="5"/>
        <v>-23.684997442875218</v>
      </c>
      <c r="J11" s="58">
        <v>31.49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31.49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58.52</v>
      </c>
      <c r="V11" s="84">
        <v>0</v>
      </c>
      <c r="W11" s="84">
        <v>0</v>
      </c>
      <c r="X11" s="93">
        <f t="shared" si="10"/>
        <v>0</v>
      </c>
      <c r="Y11" s="94">
        <f t="shared" si="11"/>
        <v>58.52</v>
      </c>
      <c r="Z11" s="90">
        <v>0</v>
      </c>
      <c r="AA11" s="84">
        <v>0</v>
      </c>
      <c r="AB11" s="84">
        <v>0</v>
      </c>
      <c r="AC11" s="84">
        <v>71.39</v>
      </c>
      <c r="AD11" s="95">
        <f t="shared" si="12"/>
        <v>0</v>
      </c>
      <c r="AE11" s="52">
        <f t="shared" si="13"/>
        <v>71.39</v>
      </c>
      <c r="AF11" s="117">
        <v>0.4168220430107526</v>
      </c>
      <c r="AG11" s="116">
        <v>0.15244341397849465</v>
      </c>
      <c r="AH11" s="54">
        <f t="shared" si="6"/>
        <v>7.3881805141140262</v>
      </c>
      <c r="AI11" s="63">
        <f t="shared" si="7"/>
        <v>5.8173203087457352</v>
      </c>
      <c r="AJ11" s="64">
        <v>106.9946186992243</v>
      </c>
      <c r="AK11" s="61">
        <v>72.885360638000904</v>
      </c>
      <c r="AL11" s="66">
        <v>80.020378743650951</v>
      </c>
      <c r="AM11" s="61">
        <v>129.05487563927488</v>
      </c>
      <c r="AS11" s="120"/>
      <c r="BA11" s="42"/>
      <c r="BB11" s="42"/>
    </row>
    <row r="12" spans="1:54" ht="15" customHeight="1" x14ac:dyDescent="0.25">
      <c r="A12" s="25">
        <v>4</v>
      </c>
      <c r="B12" s="69">
        <v>78.73</v>
      </c>
      <c r="C12" s="51">
        <f t="shared" si="0"/>
        <v>-4.4159509971307926</v>
      </c>
      <c r="D12" s="52">
        <f t="shared" si="1"/>
        <v>77.51190061546464</v>
      </c>
      <c r="E12" s="59">
        <f t="shared" si="2"/>
        <v>5.6340503816661629</v>
      </c>
      <c r="F12" s="68">
        <v>156.32</v>
      </c>
      <c r="G12" s="52">
        <f t="shared" si="3"/>
        <v>101.62060533203585</v>
      </c>
      <c r="H12" s="52">
        <f t="shared" si="4"/>
        <v>78.814280757660001</v>
      </c>
      <c r="I12" s="53">
        <f t="shared" si="5"/>
        <v>-24.114886089695847</v>
      </c>
      <c r="J12" s="58">
        <v>31.66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31.66</v>
      </c>
      <c r="Q12" s="82">
        <f t="shared" si="9"/>
        <v>0</v>
      </c>
      <c r="R12" s="90">
        <v>0</v>
      </c>
      <c r="S12" s="84">
        <v>0</v>
      </c>
      <c r="T12" s="84">
        <v>0</v>
      </c>
      <c r="U12" s="84">
        <v>45.7</v>
      </c>
      <c r="V12" s="84">
        <v>0</v>
      </c>
      <c r="W12" s="84">
        <v>0</v>
      </c>
      <c r="X12" s="93">
        <f t="shared" si="10"/>
        <v>0</v>
      </c>
      <c r="Y12" s="94">
        <f t="shared" si="11"/>
        <v>45.7</v>
      </c>
      <c r="Z12" s="90">
        <v>0</v>
      </c>
      <c r="AA12" s="84">
        <v>0</v>
      </c>
      <c r="AB12" s="84">
        <v>0</v>
      </c>
      <c r="AC12" s="84">
        <v>71.489999999999995</v>
      </c>
      <c r="AD12" s="95">
        <f t="shared" si="12"/>
        <v>0</v>
      </c>
      <c r="AE12" s="52">
        <f t="shared" si="13"/>
        <v>71.489999999999995</v>
      </c>
      <c r="AF12" s="117">
        <v>0.4168220430107526</v>
      </c>
      <c r="AG12" s="116">
        <v>0.15244341397849465</v>
      </c>
      <c r="AH12" s="54">
        <f t="shared" si="6"/>
        <v>7.1282918672933988</v>
      </c>
      <c r="AI12" s="63">
        <f t="shared" si="7"/>
        <v>5.481606967687668</v>
      </c>
      <c r="AJ12" s="64">
        <v>101.62060533203585</v>
      </c>
      <c r="AK12" s="61">
        <v>67.074049002869202</v>
      </c>
      <c r="AL12" s="66">
        <v>78.814280757660001</v>
      </c>
      <c r="AM12" s="61">
        <v>123.21190061546464</v>
      </c>
      <c r="AS12" s="120"/>
      <c r="BA12" s="42"/>
      <c r="BB12" s="42"/>
    </row>
    <row r="13" spans="1:54" ht="15.75" x14ac:dyDescent="0.25">
      <c r="A13" s="25">
        <v>5</v>
      </c>
      <c r="B13" s="69">
        <v>67.989999999999995</v>
      </c>
      <c r="C13" s="51">
        <f t="shared" si="0"/>
        <v>-4.6766760433706906</v>
      </c>
      <c r="D13" s="52">
        <f t="shared" si="1"/>
        <v>67.00798617804594</v>
      </c>
      <c r="E13" s="59">
        <f t="shared" si="2"/>
        <v>5.6586898653247664</v>
      </c>
      <c r="F13" s="68">
        <v>149.78</v>
      </c>
      <c r="G13" s="52">
        <f t="shared" si="3"/>
        <v>100.75820690423362</v>
      </c>
      <c r="H13" s="52">
        <f t="shared" si="4"/>
        <v>73.375546940642607</v>
      </c>
      <c r="I13" s="53">
        <f t="shared" si="5"/>
        <v>-24.353753844876202</v>
      </c>
      <c r="J13" s="58">
        <v>31.65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31.65</v>
      </c>
      <c r="Q13" s="82">
        <f t="shared" si="9"/>
        <v>0</v>
      </c>
      <c r="R13" s="90">
        <v>0</v>
      </c>
      <c r="S13" s="84">
        <v>0</v>
      </c>
      <c r="T13" s="84">
        <v>0</v>
      </c>
      <c r="U13" s="84">
        <v>58.04</v>
      </c>
      <c r="V13" s="84">
        <v>0</v>
      </c>
      <c r="W13" s="84">
        <v>0</v>
      </c>
      <c r="X13" s="93">
        <f t="shared" si="10"/>
        <v>0</v>
      </c>
      <c r="Y13" s="94">
        <f t="shared" si="11"/>
        <v>58.04</v>
      </c>
      <c r="Z13" s="90">
        <v>0</v>
      </c>
      <c r="AA13" s="84">
        <v>0</v>
      </c>
      <c r="AB13" s="84">
        <v>0</v>
      </c>
      <c r="AC13" s="84">
        <v>70.77</v>
      </c>
      <c r="AD13" s="95">
        <f t="shared" si="12"/>
        <v>0</v>
      </c>
      <c r="AE13" s="52">
        <f t="shared" si="13"/>
        <v>70.77</v>
      </c>
      <c r="AF13" s="117">
        <v>0.41682204301075299</v>
      </c>
      <c r="AG13" s="116">
        <v>0.15244341397849501</v>
      </c>
      <c r="AH13" s="54">
        <f t="shared" si="6"/>
        <v>6.8794241121130426</v>
      </c>
      <c r="AI13" s="63">
        <f t="shared" si="7"/>
        <v>5.5062464513462714</v>
      </c>
      <c r="AJ13" s="64">
        <v>100.75820690423362</v>
      </c>
      <c r="AK13" s="61">
        <v>66.093323956629305</v>
      </c>
      <c r="AL13" s="66">
        <v>73.375546940642607</v>
      </c>
      <c r="AM13" s="61">
        <v>125.04798617804595</v>
      </c>
      <c r="AS13" s="120"/>
      <c r="BA13" s="42"/>
      <c r="BB13" s="42"/>
    </row>
    <row r="14" spans="1:54" ht="15.75" customHeight="1" x14ac:dyDescent="0.25">
      <c r="A14" s="25">
        <v>6</v>
      </c>
      <c r="B14" s="69">
        <v>65.91</v>
      </c>
      <c r="C14" s="51">
        <f t="shared" si="0"/>
        <v>1.4233296576251036</v>
      </c>
      <c r="D14" s="52">
        <f t="shared" si="1"/>
        <v>58.890139165484015</v>
      </c>
      <c r="E14" s="59">
        <f t="shared" si="2"/>
        <v>5.5965311768908697</v>
      </c>
      <c r="F14" s="68">
        <v>148.69</v>
      </c>
      <c r="G14" s="52">
        <f t="shared" si="3"/>
        <v>101.44221704998921</v>
      </c>
      <c r="H14" s="52">
        <f t="shared" si="4"/>
        <v>71.567494647480885</v>
      </c>
      <c r="I14" s="53">
        <f t="shared" si="5"/>
        <v>-24.31971169747009</v>
      </c>
      <c r="J14" s="58">
        <v>31.6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31.6</v>
      </c>
      <c r="Q14" s="82">
        <f t="shared" si="9"/>
        <v>0</v>
      </c>
      <c r="R14" s="90">
        <v>0.32</v>
      </c>
      <c r="S14" s="84">
        <v>0</v>
      </c>
      <c r="T14" s="84">
        <v>0</v>
      </c>
      <c r="U14" s="84">
        <v>58.28</v>
      </c>
      <c r="V14" s="84">
        <v>0</v>
      </c>
      <c r="W14" s="84">
        <v>0</v>
      </c>
      <c r="X14" s="93">
        <f t="shared" si="10"/>
        <v>0.32</v>
      </c>
      <c r="Y14" s="94">
        <f t="shared" si="11"/>
        <v>58.28</v>
      </c>
      <c r="Z14" s="90">
        <v>0.4</v>
      </c>
      <c r="AA14" s="84">
        <v>0</v>
      </c>
      <c r="AB14" s="84">
        <v>0</v>
      </c>
      <c r="AC14" s="84">
        <v>70.39</v>
      </c>
      <c r="AD14" s="95">
        <f t="shared" si="12"/>
        <v>0.4</v>
      </c>
      <c r="AE14" s="52">
        <f t="shared" si="13"/>
        <v>70.39</v>
      </c>
      <c r="AF14" s="117">
        <v>0.41682204301075299</v>
      </c>
      <c r="AG14" s="116">
        <v>0.15244341397849501</v>
      </c>
      <c r="AH14" s="54">
        <f t="shared" si="6"/>
        <v>6.8634662595191571</v>
      </c>
      <c r="AI14" s="63">
        <f t="shared" si="7"/>
        <v>5.4440877629123747</v>
      </c>
      <c r="AJ14" s="64">
        <v>101.84221704998922</v>
      </c>
      <c r="AK14" s="61">
        <v>71.813329657625104</v>
      </c>
      <c r="AL14" s="66">
        <v>71.887494647480878</v>
      </c>
      <c r="AM14" s="61">
        <v>117.17013916548402</v>
      </c>
      <c r="AS14" s="120"/>
      <c r="BA14" s="42"/>
      <c r="BB14" s="42"/>
    </row>
    <row r="15" spans="1:54" ht="15.75" x14ac:dyDescent="0.25">
      <c r="A15" s="25">
        <v>7</v>
      </c>
      <c r="B15" s="69">
        <v>80.58</v>
      </c>
      <c r="C15" s="51">
        <f t="shared" si="0"/>
        <v>7.1070625290976466</v>
      </c>
      <c r="D15" s="52">
        <f t="shared" si="1"/>
        <v>67.46341448625239</v>
      </c>
      <c r="E15" s="59">
        <f t="shared" si="2"/>
        <v>6.0095229846499825</v>
      </c>
      <c r="F15" s="68">
        <v>138.47999999999999</v>
      </c>
      <c r="G15" s="52">
        <f t="shared" si="3"/>
        <v>96.301359552707197</v>
      </c>
      <c r="H15" s="52">
        <f t="shared" si="4"/>
        <v>66.759618416573403</v>
      </c>
      <c r="I15" s="53">
        <f t="shared" si="5"/>
        <v>-24.580977969280593</v>
      </c>
      <c r="J15" s="58">
        <v>31.62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31.62</v>
      </c>
      <c r="Q15" s="82">
        <f t="shared" si="9"/>
        <v>0</v>
      </c>
      <c r="R15" s="90">
        <v>3.26</v>
      </c>
      <c r="S15" s="84">
        <v>0</v>
      </c>
      <c r="T15" s="84">
        <v>0</v>
      </c>
      <c r="U15" s="84">
        <v>58.28</v>
      </c>
      <c r="V15" s="84">
        <v>0</v>
      </c>
      <c r="W15" s="84">
        <v>0</v>
      </c>
      <c r="X15" s="93">
        <f t="shared" si="10"/>
        <v>3.26</v>
      </c>
      <c r="Y15" s="94">
        <f t="shared" si="11"/>
        <v>58.28</v>
      </c>
      <c r="Z15" s="90">
        <v>1.3</v>
      </c>
      <c r="AA15" s="84">
        <v>0</v>
      </c>
      <c r="AB15" s="84">
        <v>0</v>
      </c>
      <c r="AC15" s="84">
        <v>70.47</v>
      </c>
      <c r="AD15" s="95">
        <f t="shared" si="12"/>
        <v>1.3</v>
      </c>
      <c r="AE15" s="52">
        <f t="shared" si="13"/>
        <v>70.47</v>
      </c>
      <c r="AF15" s="117">
        <v>0.41682204301075299</v>
      </c>
      <c r="AG15" s="116">
        <v>0.15244341397849501</v>
      </c>
      <c r="AH15" s="54">
        <f t="shared" si="6"/>
        <v>6.6221999877086546</v>
      </c>
      <c r="AI15" s="63">
        <f t="shared" si="7"/>
        <v>5.8570795706714875</v>
      </c>
      <c r="AJ15" s="64">
        <v>97.601359552707194</v>
      </c>
      <c r="AK15" s="61">
        <v>77.577062529097645</v>
      </c>
      <c r="AL15" s="66">
        <v>70.019618416573408</v>
      </c>
      <c r="AM15" s="61">
        <v>125.74341448625239</v>
      </c>
      <c r="AS15" s="120"/>
      <c r="BA15" s="42"/>
      <c r="BB15" s="42"/>
    </row>
    <row r="16" spans="1:54" ht="15.75" x14ac:dyDescent="0.25">
      <c r="A16" s="25">
        <v>8</v>
      </c>
      <c r="B16" s="69">
        <v>107.75</v>
      </c>
      <c r="C16" s="51">
        <f t="shared" si="0"/>
        <v>26.807095850656097</v>
      </c>
      <c r="D16" s="52">
        <f t="shared" si="1"/>
        <v>74.160593752123617</v>
      </c>
      <c r="E16" s="59">
        <f t="shared" si="2"/>
        <v>6.7823103972203063</v>
      </c>
      <c r="F16" s="68">
        <v>129.63999999999999</v>
      </c>
      <c r="G16" s="52">
        <f t="shared" si="3"/>
        <v>99.875669861163956</v>
      </c>
      <c r="H16" s="52">
        <f t="shared" si="4"/>
        <v>53.977866284299914</v>
      </c>
      <c r="I16" s="53">
        <f t="shared" si="5"/>
        <v>-24.213536145463856</v>
      </c>
      <c r="J16" s="58">
        <v>31.68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31.68</v>
      </c>
      <c r="Q16" s="82">
        <f t="shared" si="9"/>
        <v>0</v>
      </c>
      <c r="R16" s="90">
        <v>22.79</v>
      </c>
      <c r="S16" s="84">
        <v>0</v>
      </c>
      <c r="T16" s="84">
        <v>0</v>
      </c>
      <c r="U16" s="84">
        <v>58.16</v>
      </c>
      <c r="V16" s="84">
        <v>0</v>
      </c>
      <c r="W16" s="84">
        <v>0</v>
      </c>
      <c r="X16" s="93">
        <f t="shared" si="10"/>
        <v>22.79</v>
      </c>
      <c r="Y16" s="94">
        <f t="shared" si="11"/>
        <v>58.16</v>
      </c>
      <c r="Z16" s="90">
        <v>1.8</v>
      </c>
      <c r="AA16" s="84">
        <v>0</v>
      </c>
      <c r="AB16" s="84">
        <v>0</v>
      </c>
      <c r="AC16" s="84">
        <v>71.02</v>
      </c>
      <c r="AD16" s="95">
        <f t="shared" si="12"/>
        <v>1.8</v>
      </c>
      <c r="AE16" s="52">
        <f t="shared" si="13"/>
        <v>71.02</v>
      </c>
      <c r="AF16" s="117">
        <v>0.41682204301075299</v>
      </c>
      <c r="AG16" s="116">
        <v>0.15244341397849501</v>
      </c>
      <c r="AH16" s="54">
        <f t="shared" si="6"/>
        <v>7.0496418115253903</v>
      </c>
      <c r="AI16" s="63">
        <f t="shared" si="7"/>
        <v>6.6298669832418113</v>
      </c>
      <c r="AJ16" s="64">
        <v>101.67566986116395</v>
      </c>
      <c r="AK16" s="61">
        <v>97.827095850656093</v>
      </c>
      <c r="AL16" s="66">
        <v>76.767866284299913</v>
      </c>
      <c r="AM16" s="61">
        <v>132.32059375212361</v>
      </c>
      <c r="AS16" s="120"/>
      <c r="BA16" s="42"/>
      <c r="BB16" s="42"/>
    </row>
    <row r="17" spans="1:54" ht="15.75" x14ac:dyDescent="0.25">
      <c r="A17" s="25">
        <v>9</v>
      </c>
      <c r="B17" s="69">
        <v>113.07</v>
      </c>
      <c r="C17" s="51">
        <f t="shared" si="0"/>
        <v>23.220712747605276</v>
      </c>
      <c r="D17" s="52">
        <f t="shared" si="1"/>
        <v>82.944058591730041</v>
      </c>
      <c r="E17" s="59">
        <f t="shared" si="2"/>
        <v>6.9052286606646822</v>
      </c>
      <c r="F17" s="68">
        <v>155.6</v>
      </c>
      <c r="G17" s="52">
        <f t="shared" si="3"/>
        <v>99.11316169683964</v>
      </c>
      <c r="H17" s="52">
        <f t="shared" si="4"/>
        <v>76.64489696774524</v>
      </c>
      <c r="I17" s="53">
        <f t="shared" si="5"/>
        <v>-20.15805866458485</v>
      </c>
      <c r="J17" s="58">
        <v>28.15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28.15</v>
      </c>
      <c r="Q17" s="82">
        <f t="shared" si="9"/>
        <v>0</v>
      </c>
      <c r="R17" s="90">
        <v>13.69</v>
      </c>
      <c r="S17" s="84">
        <v>0</v>
      </c>
      <c r="T17" s="84">
        <v>0</v>
      </c>
      <c r="U17" s="84">
        <v>57.8</v>
      </c>
      <c r="V17" s="84">
        <v>0</v>
      </c>
      <c r="W17" s="84">
        <v>0</v>
      </c>
      <c r="X17" s="93">
        <f t="shared" si="10"/>
        <v>13.69</v>
      </c>
      <c r="Y17" s="94">
        <f t="shared" si="11"/>
        <v>57.8</v>
      </c>
      <c r="Z17" s="90">
        <v>2.2999999999999998</v>
      </c>
      <c r="AA17" s="84">
        <v>0</v>
      </c>
      <c r="AB17" s="84">
        <v>0</v>
      </c>
      <c r="AC17" s="84">
        <v>70.45</v>
      </c>
      <c r="AD17" s="95">
        <f t="shared" si="12"/>
        <v>2.2999999999999998</v>
      </c>
      <c r="AE17" s="52">
        <f t="shared" si="13"/>
        <v>70.45</v>
      </c>
      <c r="AF17" s="117">
        <v>0.41682204301075299</v>
      </c>
      <c r="AG17" s="116">
        <v>0.15244341397849501</v>
      </c>
      <c r="AH17" s="54">
        <f t="shared" si="6"/>
        <v>7.5751192924043949</v>
      </c>
      <c r="AI17" s="63">
        <f t="shared" si="7"/>
        <v>6.7527852466861873</v>
      </c>
      <c r="AJ17" s="64">
        <v>101.41316169683964</v>
      </c>
      <c r="AK17" s="61">
        <v>93.670712747605279</v>
      </c>
      <c r="AL17" s="66">
        <v>90.334896967745237</v>
      </c>
      <c r="AM17" s="61">
        <v>140.74405859173004</v>
      </c>
      <c r="AS17" s="120"/>
      <c r="BA17" s="42"/>
      <c r="BB17" s="42"/>
    </row>
    <row r="18" spans="1:54" ht="15.75" x14ac:dyDescent="0.25">
      <c r="A18" s="25">
        <v>10</v>
      </c>
      <c r="B18" s="69">
        <v>107.3</v>
      </c>
      <c r="C18" s="51">
        <f t="shared" si="0"/>
        <v>22.634292933315805</v>
      </c>
      <c r="D18" s="52">
        <f t="shared" si="1"/>
        <v>77.862396970688465</v>
      </c>
      <c r="E18" s="59">
        <f t="shared" si="2"/>
        <v>6.8033100959957613</v>
      </c>
      <c r="F18" s="68">
        <v>152.32</v>
      </c>
      <c r="G18" s="52">
        <f t="shared" si="3"/>
        <v>95.285484468656847</v>
      </c>
      <c r="H18" s="52">
        <f t="shared" si="4"/>
        <v>76.990387707912291</v>
      </c>
      <c r="I18" s="53">
        <f t="shared" si="5"/>
        <v>-19.955872176569105</v>
      </c>
      <c r="J18" s="58">
        <v>27.55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27.55</v>
      </c>
      <c r="Q18" s="82">
        <f t="shared" si="9"/>
        <v>0</v>
      </c>
      <c r="R18" s="90">
        <v>4.0999999999999996</v>
      </c>
      <c r="S18" s="84">
        <v>0</v>
      </c>
      <c r="T18" s="84">
        <v>0</v>
      </c>
      <c r="U18" s="84">
        <v>57.8</v>
      </c>
      <c r="V18" s="84">
        <v>0</v>
      </c>
      <c r="W18" s="84">
        <v>0</v>
      </c>
      <c r="X18" s="93">
        <f t="shared" si="10"/>
        <v>4.0999999999999996</v>
      </c>
      <c r="Y18" s="94">
        <f t="shared" si="11"/>
        <v>57.8</v>
      </c>
      <c r="Z18" s="90">
        <v>5.3</v>
      </c>
      <c r="AA18" s="84">
        <v>0</v>
      </c>
      <c r="AB18" s="84">
        <v>0</v>
      </c>
      <c r="AC18" s="84">
        <v>72.58</v>
      </c>
      <c r="AD18" s="95">
        <f t="shared" si="12"/>
        <v>5.3</v>
      </c>
      <c r="AE18" s="52">
        <f t="shared" si="13"/>
        <v>72.58</v>
      </c>
      <c r="AF18" s="117">
        <v>0.41682204301075299</v>
      </c>
      <c r="AG18" s="116">
        <v>0.15244341397849501</v>
      </c>
      <c r="AH18" s="54">
        <f t="shared" si="6"/>
        <v>7.1773057804201414</v>
      </c>
      <c r="AI18" s="63">
        <f t="shared" si="7"/>
        <v>6.6508666820172664</v>
      </c>
      <c r="AJ18" s="64">
        <v>100.58548446865684</v>
      </c>
      <c r="AK18" s="61">
        <v>95.214292933315804</v>
      </c>
      <c r="AL18" s="66">
        <v>81.090387707912285</v>
      </c>
      <c r="AM18" s="61">
        <v>135.66239697068846</v>
      </c>
      <c r="AS18" s="120"/>
      <c r="BA18" s="42"/>
      <c r="BB18" s="42"/>
    </row>
    <row r="19" spans="1:54" ht="15.75" x14ac:dyDescent="0.25">
      <c r="A19" s="25">
        <v>11</v>
      </c>
      <c r="B19" s="69">
        <v>116.64</v>
      </c>
      <c r="C19" s="51">
        <f t="shared" si="0"/>
        <v>24.776660511820694</v>
      </c>
      <c r="D19" s="52">
        <f t="shared" si="1"/>
        <v>84.82063269636366</v>
      </c>
      <c r="E19" s="59">
        <f t="shared" si="2"/>
        <v>7.042706791815653</v>
      </c>
      <c r="F19" s="68">
        <v>146.54</v>
      </c>
      <c r="G19" s="52">
        <f t="shared" si="3"/>
        <v>103.65980321636862</v>
      </c>
      <c r="H19" s="52">
        <f t="shared" si="4"/>
        <v>62.801218096855635</v>
      </c>
      <c r="I19" s="53">
        <f t="shared" si="5"/>
        <v>-19.921021313224241</v>
      </c>
      <c r="J19" s="58">
        <v>27.59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27.59</v>
      </c>
      <c r="Q19" s="82">
        <f t="shared" si="9"/>
        <v>0</v>
      </c>
      <c r="R19" s="90">
        <v>12.81</v>
      </c>
      <c r="S19" s="84">
        <v>0</v>
      </c>
      <c r="T19" s="84">
        <v>0</v>
      </c>
      <c r="U19" s="84">
        <v>57.8</v>
      </c>
      <c r="V19" s="84">
        <v>0</v>
      </c>
      <c r="W19" s="84">
        <v>0</v>
      </c>
      <c r="X19" s="93">
        <f t="shared" si="10"/>
        <v>12.81</v>
      </c>
      <c r="Y19" s="94">
        <f t="shared" si="11"/>
        <v>57.8</v>
      </c>
      <c r="Z19" s="90">
        <v>4.3</v>
      </c>
      <c r="AA19" s="84">
        <v>0</v>
      </c>
      <c r="AB19" s="84">
        <v>0</v>
      </c>
      <c r="AC19" s="84">
        <v>71.790000000000006</v>
      </c>
      <c r="AD19" s="95">
        <f t="shared" si="12"/>
        <v>4.3</v>
      </c>
      <c r="AE19" s="52">
        <f t="shared" si="13"/>
        <v>71.790000000000006</v>
      </c>
      <c r="AF19" s="117">
        <v>0.41682204301075299</v>
      </c>
      <c r="AG19" s="116">
        <v>0.15244341397849501</v>
      </c>
      <c r="AH19" s="54">
        <f t="shared" si="6"/>
        <v>7.2521566437650051</v>
      </c>
      <c r="AI19" s="63">
        <f t="shared" si="7"/>
        <v>6.890263377837158</v>
      </c>
      <c r="AJ19" s="64">
        <v>107.95980321636861</v>
      </c>
      <c r="AK19" s="61">
        <v>96.5666605118207</v>
      </c>
      <c r="AL19" s="66">
        <v>75.611218096855637</v>
      </c>
      <c r="AM19" s="61">
        <v>142.62063269636366</v>
      </c>
      <c r="AS19" s="120"/>
      <c r="BA19" s="42"/>
      <c r="BB19" s="42"/>
    </row>
    <row r="20" spans="1:54" ht="15.75" x14ac:dyDescent="0.25">
      <c r="A20" s="25">
        <v>12</v>
      </c>
      <c r="B20" s="69">
        <v>116.34</v>
      </c>
      <c r="C20" s="51">
        <f t="shared" si="0"/>
        <v>26.031198110845921</v>
      </c>
      <c r="D20" s="52">
        <f t="shared" si="1"/>
        <v>83.335814159007839</v>
      </c>
      <c r="E20" s="59">
        <f t="shared" si="2"/>
        <v>6.9729877301462642</v>
      </c>
      <c r="F20" s="68">
        <v>132.85</v>
      </c>
      <c r="G20" s="52">
        <f t="shared" si="3"/>
        <v>94.633915915203971</v>
      </c>
      <c r="H20" s="52">
        <f t="shared" si="4"/>
        <v>58.300468985166987</v>
      </c>
      <c r="I20" s="53">
        <f t="shared" si="5"/>
        <v>-20.084384900370946</v>
      </c>
      <c r="J20" s="58">
        <v>27.62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27.62</v>
      </c>
      <c r="Q20" s="82">
        <f t="shared" si="9"/>
        <v>0</v>
      </c>
      <c r="R20" s="90">
        <v>20.36</v>
      </c>
      <c r="S20" s="84">
        <v>0</v>
      </c>
      <c r="T20" s="84">
        <v>0</v>
      </c>
      <c r="U20" s="84">
        <v>57.04</v>
      </c>
      <c r="V20" s="84">
        <v>0</v>
      </c>
      <c r="W20" s="84">
        <v>0</v>
      </c>
      <c r="X20" s="93">
        <f t="shared" si="10"/>
        <v>20.36</v>
      </c>
      <c r="Y20" s="94">
        <f t="shared" si="11"/>
        <v>57.04</v>
      </c>
      <c r="Z20" s="90">
        <v>6.9</v>
      </c>
      <c r="AA20" s="84">
        <v>0</v>
      </c>
      <c r="AB20" s="84">
        <v>0</v>
      </c>
      <c r="AC20" s="84">
        <v>70.36</v>
      </c>
      <c r="AD20" s="95">
        <f t="shared" si="12"/>
        <v>6.9</v>
      </c>
      <c r="AE20" s="52">
        <f t="shared" si="13"/>
        <v>70.36</v>
      </c>
      <c r="AF20" s="117">
        <v>0.41682204301075299</v>
      </c>
      <c r="AG20" s="116">
        <v>0.15244341397849501</v>
      </c>
      <c r="AH20" s="54">
        <f t="shared" si="6"/>
        <v>7.1187930566183013</v>
      </c>
      <c r="AI20" s="63">
        <f t="shared" si="7"/>
        <v>6.8205443161677692</v>
      </c>
      <c r="AJ20" s="64">
        <v>101.53391591520398</v>
      </c>
      <c r="AK20" s="61">
        <v>96.39119811084592</v>
      </c>
      <c r="AL20" s="66">
        <v>78.660468985166986</v>
      </c>
      <c r="AM20" s="61">
        <v>140.37581415900783</v>
      </c>
      <c r="AS20" s="120"/>
      <c r="BA20" s="42"/>
      <c r="BB20" s="42"/>
    </row>
    <row r="21" spans="1:54" ht="15.75" x14ac:dyDescent="0.25">
      <c r="A21" s="25">
        <v>13</v>
      </c>
      <c r="B21" s="69">
        <v>119.03</v>
      </c>
      <c r="C21" s="51">
        <f t="shared" si="0"/>
        <v>19.072805409818102</v>
      </c>
      <c r="D21" s="52">
        <f t="shared" si="1"/>
        <v>92.885928177282523</v>
      </c>
      <c r="E21" s="59">
        <f t="shared" si="2"/>
        <v>7.0712664128993827</v>
      </c>
      <c r="F21" s="68">
        <v>142.35</v>
      </c>
      <c r="G21" s="52">
        <f t="shared" si="3"/>
        <v>91.772821874824459</v>
      </c>
      <c r="H21" s="52">
        <f t="shared" si="4"/>
        <v>74.231586224535292</v>
      </c>
      <c r="I21" s="53">
        <f t="shared" si="5"/>
        <v>-23.654408099359745</v>
      </c>
      <c r="J21" s="58">
        <v>31.38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31.38</v>
      </c>
      <c r="Q21" s="82">
        <f t="shared" si="9"/>
        <v>0</v>
      </c>
      <c r="R21" s="90">
        <v>11.7</v>
      </c>
      <c r="S21" s="84">
        <v>0</v>
      </c>
      <c r="T21" s="84">
        <v>0</v>
      </c>
      <c r="U21" s="84">
        <v>57.04</v>
      </c>
      <c r="V21" s="84">
        <v>0</v>
      </c>
      <c r="W21" s="84">
        <v>0</v>
      </c>
      <c r="X21" s="93">
        <f t="shared" si="10"/>
        <v>11.7</v>
      </c>
      <c r="Y21" s="94">
        <f t="shared" si="11"/>
        <v>57.04</v>
      </c>
      <c r="Z21" s="90">
        <v>7.3</v>
      </c>
      <c r="AA21" s="84">
        <v>0</v>
      </c>
      <c r="AB21" s="84">
        <v>0</v>
      </c>
      <c r="AC21" s="84">
        <v>71.180000000000007</v>
      </c>
      <c r="AD21" s="95">
        <f t="shared" si="12"/>
        <v>7.3</v>
      </c>
      <c r="AE21" s="52">
        <f t="shared" si="13"/>
        <v>71.180000000000007</v>
      </c>
      <c r="AF21" s="117">
        <v>0.41682204301075299</v>
      </c>
      <c r="AG21" s="116">
        <v>0.15244341397849501</v>
      </c>
      <c r="AH21" s="54">
        <f t="shared" si="6"/>
        <v>7.3087698576294997</v>
      </c>
      <c r="AI21" s="63">
        <f t="shared" si="7"/>
        <v>6.9188229989208878</v>
      </c>
      <c r="AJ21" s="64">
        <v>99.072821874824456</v>
      </c>
      <c r="AK21" s="61">
        <v>90.252805409818109</v>
      </c>
      <c r="AL21" s="66">
        <v>85.931586224535295</v>
      </c>
      <c r="AM21" s="61">
        <v>149.92592817728251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112.64</v>
      </c>
      <c r="C22" s="51">
        <f t="shared" si="0"/>
        <v>14.399821276385666</v>
      </c>
      <c r="D22" s="52">
        <f t="shared" si="1"/>
        <v>91.348389876160311</v>
      </c>
      <c r="E22" s="59">
        <f t="shared" si="2"/>
        <v>6.8917888474540296</v>
      </c>
      <c r="F22" s="68">
        <v>149.31</v>
      </c>
      <c r="G22" s="52">
        <f t="shared" si="3"/>
        <v>98.872574918760535</v>
      </c>
      <c r="H22" s="52">
        <f t="shared" si="4"/>
        <v>74.484679548141173</v>
      </c>
      <c r="I22" s="53">
        <f t="shared" si="5"/>
        <v>-24.047254466901666</v>
      </c>
      <c r="J22" s="58">
        <v>31.66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31.66</v>
      </c>
      <c r="Q22" s="82">
        <f t="shared" si="9"/>
        <v>0</v>
      </c>
      <c r="R22" s="90">
        <v>1.49</v>
      </c>
      <c r="S22" s="84">
        <v>0</v>
      </c>
      <c r="T22" s="84">
        <v>0</v>
      </c>
      <c r="U22" s="84">
        <v>57.05</v>
      </c>
      <c r="V22" s="84">
        <v>0</v>
      </c>
      <c r="W22" s="84">
        <v>0</v>
      </c>
      <c r="X22" s="93">
        <f t="shared" si="10"/>
        <v>1.49</v>
      </c>
      <c r="Y22" s="94">
        <f t="shared" si="11"/>
        <v>57.05</v>
      </c>
      <c r="Z22" s="90">
        <v>7.3</v>
      </c>
      <c r="AA22" s="84">
        <v>0</v>
      </c>
      <c r="AB22" s="84">
        <v>0</v>
      </c>
      <c r="AC22" s="84">
        <v>71.150000000000006</v>
      </c>
      <c r="AD22" s="95">
        <f t="shared" si="12"/>
        <v>7.3</v>
      </c>
      <c r="AE22" s="52">
        <f t="shared" si="13"/>
        <v>71.150000000000006</v>
      </c>
      <c r="AF22" s="117">
        <v>0.41682204301075299</v>
      </c>
      <c r="AG22" s="116">
        <v>0.15244341397849501</v>
      </c>
      <c r="AH22" s="54">
        <f t="shared" si="6"/>
        <v>7.1959234900875799</v>
      </c>
      <c r="AI22" s="63">
        <f t="shared" si="7"/>
        <v>6.7393454334755347</v>
      </c>
      <c r="AJ22" s="64">
        <v>106.17257491876053</v>
      </c>
      <c r="AK22" s="61">
        <v>85.549821276385671</v>
      </c>
      <c r="AL22" s="66">
        <v>75.974679548141168</v>
      </c>
      <c r="AM22" s="61">
        <v>148.39838987616031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133.62</v>
      </c>
      <c r="C23" s="51">
        <f t="shared" si="0"/>
        <v>25.368253088274386</v>
      </c>
      <c r="D23" s="52">
        <f t="shared" si="1"/>
        <v>100.76916562847872</v>
      </c>
      <c r="E23" s="59">
        <f t="shared" si="2"/>
        <v>7.4825812832469074</v>
      </c>
      <c r="F23" s="68">
        <v>149.72</v>
      </c>
      <c r="G23" s="52">
        <f t="shared" si="3"/>
        <v>102.57204945852946</v>
      </c>
      <c r="H23" s="52">
        <f t="shared" si="4"/>
        <v>70.746631346092016</v>
      </c>
      <c r="I23" s="53">
        <f t="shared" si="5"/>
        <v>-23.598680804621466</v>
      </c>
      <c r="J23" s="58">
        <v>31.61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31.61</v>
      </c>
      <c r="Q23" s="82">
        <f t="shared" si="9"/>
        <v>0</v>
      </c>
      <c r="R23" s="90">
        <v>12.12</v>
      </c>
      <c r="S23" s="84">
        <v>0</v>
      </c>
      <c r="T23" s="84">
        <v>0</v>
      </c>
      <c r="U23" s="84">
        <v>57.05</v>
      </c>
      <c r="V23" s="84">
        <v>0</v>
      </c>
      <c r="W23" s="84">
        <v>0</v>
      </c>
      <c r="X23" s="93">
        <f t="shared" si="10"/>
        <v>12.12</v>
      </c>
      <c r="Y23" s="94">
        <f t="shared" si="11"/>
        <v>57.05</v>
      </c>
      <c r="Z23" s="90">
        <v>6.8</v>
      </c>
      <c r="AA23" s="84">
        <v>0</v>
      </c>
      <c r="AB23" s="84">
        <v>0</v>
      </c>
      <c r="AC23" s="84">
        <v>71.27</v>
      </c>
      <c r="AD23" s="95">
        <f t="shared" si="12"/>
        <v>6.8</v>
      </c>
      <c r="AE23" s="52">
        <f t="shared" si="13"/>
        <v>71.27</v>
      </c>
      <c r="AF23" s="117">
        <v>0.41682204301075299</v>
      </c>
      <c r="AG23" s="116">
        <v>0.15244341397849501</v>
      </c>
      <c r="AH23" s="54">
        <f t="shared" si="6"/>
        <v>7.5944971523677793</v>
      </c>
      <c r="AI23" s="63">
        <f t="shared" si="7"/>
        <v>7.3301378692684125</v>
      </c>
      <c r="AJ23" s="64">
        <v>109.37204945852946</v>
      </c>
      <c r="AK23" s="61">
        <v>96.638253088274382</v>
      </c>
      <c r="AL23" s="66">
        <v>82.866631346092021</v>
      </c>
      <c r="AM23" s="61">
        <v>157.81916562847871</v>
      </c>
      <c r="AS23" s="120"/>
      <c r="BA23" s="42"/>
      <c r="BB23" s="42"/>
    </row>
    <row r="24" spans="1:54" ht="15.75" x14ac:dyDescent="0.25">
      <c r="A24" s="25">
        <v>16</v>
      </c>
      <c r="B24" s="69">
        <v>135.37</v>
      </c>
      <c r="C24" s="51">
        <f t="shared" si="0"/>
        <v>23.726831550447059</v>
      </c>
      <c r="D24" s="52">
        <f t="shared" si="1"/>
        <v>104.11998764159171</v>
      </c>
      <c r="E24" s="59">
        <f t="shared" si="2"/>
        <v>7.523180807961217</v>
      </c>
      <c r="F24" s="68">
        <v>167.26</v>
      </c>
      <c r="G24" s="52">
        <f t="shared" si="3"/>
        <v>110.2020105743977</v>
      </c>
      <c r="H24" s="52">
        <f t="shared" si="4"/>
        <v>80.28344539335211</v>
      </c>
      <c r="I24" s="53">
        <f t="shared" si="5"/>
        <v>-23.225455967749831</v>
      </c>
      <c r="J24" s="58">
        <v>31.57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31.57</v>
      </c>
      <c r="Q24" s="82">
        <f t="shared" si="9"/>
        <v>0</v>
      </c>
      <c r="R24" s="90">
        <v>6.69</v>
      </c>
      <c r="S24" s="84">
        <v>0</v>
      </c>
      <c r="T24" s="84">
        <v>0</v>
      </c>
      <c r="U24" s="84">
        <v>57.09</v>
      </c>
      <c r="V24" s="84">
        <v>0</v>
      </c>
      <c r="W24" s="84">
        <v>0</v>
      </c>
      <c r="X24" s="93">
        <f t="shared" si="10"/>
        <v>6.69</v>
      </c>
      <c r="Y24" s="94">
        <f t="shared" si="11"/>
        <v>57.09</v>
      </c>
      <c r="Z24" s="90">
        <v>3.5</v>
      </c>
      <c r="AA24" s="84">
        <v>0</v>
      </c>
      <c r="AB24" s="84">
        <v>0</v>
      </c>
      <c r="AC24" s="84">
        <v>70.930000000000007</v>
      </c>
      <c r="AD24" s="95">
        <f t="shared" si="12"/>
        <v>3.5</v>
      </c>
      <c r="AE24" s="52">
        <f t="shared" si="13"/>
        <v>70.930000000000007</v>
      </c>
      <c r="AF24" s="117">
        <v>0.41682204301075299</v>
      </c>
      <c r="AG24" s="116">
        <v>0.15244341397849501</v>
      </c>
      <c r="AH24" s="54">
        <f t="shared" si="6"/>
        <v>7.9277219892394157</v>
      </c>
      <c r="AI24" s="63">
        <f t="shared" si="7"/>
        <v>7.3707373939827221</v>
      </c>
      <c r="AJ24" s="64">
        <v>113.7020105743977</v>
      </c>
      <c r="AK24" s="61">
        <v>94.656831550447066</v>
      </c>
      <c r="AL24" s="66">
        <v>86.973445393352108</v>
      </c>
      <c r="AM24" s="61">
        <v>161.20998764159171</v>
      </c>
      <c r="AS24" s="120"/>
      <c r="BA24" s="42"/>
      <c r="BB24" s="42"/>
    </row>
    <row r="25" spans="1:54" ht="15.75" x14ac:dyDescent="0.25">
      <c r="A25" s="25">
        <v>17</v>
      </c>
      <c r="B25" s="69">
        <v>127.43</v>
      </c>
      <c r="C25" s="51">
        <f t="shared" si="0"/>
        <v>12.815634525913708</v>
      </c>
      <c r="D25" s="52">
        <f t="shared" si="1"/>
        <v>107.29558221861447</v>
      </c>
      <c r="E25" s="59">
        <f t="shared" si="2"/>
        <v>7.3187832554718346</v>
      </c>
      <c r="F25" s="68">
        <v>168.81</v>
      </c>
      <c r="G25" s="52">
        <f t="shared" si="3"/>
        <v>108.77866270417557</v>
      </c>
      <c r="H25" s="52">
        <f t="shared" si="4"/>
        <v>83.475270552298127</v>
      </c>
      <c r="I25" s="53">
        <f t="shared" si="5"/>
        <v>-23.443933256473706</v>
      </c>
      <c r="J25" s="58">
        <v>31.57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31.57</v>
      </c>
      <c r="Q25" s="82">
        <f t="shared" si="9"/>
        <v>0</v>
      </c>
      <c r="R25" s="90">
        <v>1.89</v>
      </c>
      <c r="S25" s="84">
        <v>0</v>
      </c>
      <c r="T25" s="84">
        <v>0</v>
      </c>
      <c r="U25" s="84">
        <v>57.37</v>
      </c>
      <c r="V25" s="84">
        <v>0</v>
      </c>
      <c r="W25" s="84">
        <v>0</v>
      </c>
      <c r="X25" s="93">
        <f t="shared" si="10"/>
        <v>1.89</v>
      </c>
      <c r="Y25" s="94">
        <f t="shared" si="11"/>
        <v>57.37</v>
      </c>
      <c r="Z25" s="90">
        <v>1</v>
      </c>
      <c r="AA25" s="84">
        <v>0</v>
      </c>
      <c r="AB25" s="84">
        <v>0</v>
      </c>
      <c r="AC25" s="84">
        <v>71.290000000000006</v>
      </c>
      <c r="AD25" s="95">
        <f t="shared" si="12"/>
        <v>1</v>
      </c>
      <c r="AE25" s="52">
        <f t="shared" si="13"/>
        <v>71.290000000000006</v>
      </c>
      <c r="AF25" s="117">
        <v>0.41682204301075299</v>
      </c>
      <c r="AG25" s="116">
        <v>0.15244341397849501</v>
      </c>
      <c r="AH25" s="54">
        <f t="shared" si="6"/>
        <v>7.7092447005155407</v>
      </c>
      <c r="AI25" s="63">
        <f t="shared" si="7"/>
        <v>7.1663398414933397</v>
      </c>
      <c r="AJ25" s="64">
        <v>109.77866270417557</v>
      </c>
      <c r="AK25" s="61">
        <v>84.105634525913715</v>
      </c>
      <c r="AL25" s="66">
        <v>85.365270552298128</v>
      </c>
      <c r="AM25" s="61">
        <v>164.66558221861447</v>
      </c>
      <c r="AS25" s="120"/>
      <c r="BA25" s="42"/>
      <c r="BB25" s="42"/>
    </row>
    <row r="26" spans="1:54" ht="15.75" x14ac:dyDescent="0.25">
      <c r="A26" s="25">
        <v>18</v>
      </c>
      <c r="B26" s="69">
        <v>114.06</v>
      </c>
      <c r="C26" s="51">
        <f t="shared" si="0"/>
        <v>20.284542325080892</v>
      </c>
      <c r="D26" s="52">
        <f t="shared" si="1"/>
        <v>86.834389508743755</v>
      </c>
      <c r="E26" s="59">
        <f t="shared" si="2"/>
        <v>6.9410681661753761</v>
      </c>
      <c r="F26" s="68">
        <v>179.57</v>
      </c>
      <c r="G26" s="52">
        <f t="shared" si="3"/>
        <v>118.14711394818623</v>
      </c>
      <c r="H26" s="52">
        <f t="shared" si="4"/>
        <v>82.480241827471815</v>
      </c>
      <c r="I26" s="53">
        <f t="shared" si="5"/>
        <v>-21.057355775658017</v>
      </c>
      <c r="J26" s="58">
        <v>29.4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29.4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57.31</v>
      </c>
      <c r="V26" s="84">
        <v>0</v>
      </c>
      <c r="W26" s="84">
        <v>0</v>
      </c>
      <c r="X26" s="93">
        <f t="shared" si="10"/>
        <v>0</v>
      </c>
      <c r="Y26" s="94">
        <f t="shared" si="11"/>
        <v>57.31</v>
      </c>
      <c r="Z26" s="90">
        <v>0</v>
      </c>
      <c r="AA26" s="84">
        <v>0</v>
      </c>
      <c r="AB26" s="84">
        <v>0</v>
      </c>
      <c r="AC26" s="84">
        <v>71.23</v>
      </c>
      <c r="AD26" s="95">
        <f t="shared" si="12"/>
        <v>0</v>
      </c>
      <c r="AE26" s="52">
        <f t="shared" si="13"/>
        <v>71.23</v>
      </c>
      <c r="AF26" s="117">
        <v>0.41682204301075299</v>
      </c>
      <c r="AG26" s="116">
        <v>0.15244341397849501</v>
      </c>
      <c r="AH26" s="54">
        <f t="shared" si="6"/>
        <v>7.9258221813312275</v>
      </c>
      <c r="AI26" s="63">
        <f t="shared" si="7"/>
        <v>6.7886247521968812</v>
      </c>
      <c r="AJ26" s="64">
        <v>118.14711394818623</v>
      </c>
      <c r="AK26" s="61">
        <v>91.514542325080896</v>
      </c>
      <c r="AL26" s="127">
        <v>82.480241827471815</v>
      </c>
      <c r="AM26" s="61">
        <v>144.14438950874376</v>
      </c>
      <c r="AS26" s="120"/>
      <c r="BA26" s="42"/>
      <c r="BB26" s="42"/>
    </row>
    <row r="27" spans="1:54" ht="15.75" x14ac:dyDescent="0.25">
      <c r="A27" s="25">
        <v>19</v>
      </c>
      <c r="B27" s="69">
        <v>116.22</v>
      </c>
      <c r="C27" s="51">
        <f t="shared" si="0"/>
        <v>21.089819719543613</v>
      </c>
      <c r="D27" s="52">
        <f t="shared" si="1"/>
        <v>88.100073320471296</v>
      </c>
      <c r="E27" s="59">
        <f t="shared" si="2"/>
        <v>7.0301069599850967</v>
      </c>
      <c r="F27" s="68">
        <v>208.23</v>
      </c>
      <c r="G27" s="52">
        <f t="shared" si="3"/>
        <v>136.03961021536878</v>
      </c>
      <c r="H27" s="52">
        <f t="shared" si="4"/>
        <v>94.227068716165377</v>
      </c>
      <c r="I27" s="53">
        <f t="shared" si="5"/>
        <v>-22.036678931534144</v>
      </c>
      <c r="J27" s="58">
        <v>31.55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31.55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57.93</v>
      </c>
      <c r="V27" s="84">
        <v>0</v>
      </c>
      <c r="W27" s="84">
        <v>0</v>
      </c>
      <c r="X27" s="93">
        <f t="shared" si="10"/>
        <v>0</v>
      </c>
      <c r="Y27" s="94">
        <f t="shared" si="11"/>
        <v>57.93</v>
      </c>
      <c r="Z27" s="90">
        <v>0</v>
      </c>
      <c r="AA27" s="84">
        <v>0</v>
      </c>
      <c r="AB27" s="84">
        <v>0</v>
      </c>
      <c r="AC27" s="84">
        <v>71.63</v>
      </c>
      <c r="AD27" s="95">
        <f t="shared" si="12"/>
        <v>0</v>
      </c>
      <c r="AE27" s="52">
        <f t="shared" si="13"/>
        <v>71.63</v>
      </c>
      <c r="AF27" s="117">
        <v>0.41682204301075299</v>
      </c>
      <c r="AG27" s="116">
        <v>0.15244341397849501</v>
      </c>
      <c r="AH27" s="54">
        <f t="shared" si="6"/>
        <v>9.0964990254551026</v>
      </c>
      <c r="AI27" s="63">
        <f t="shared" si="7"/>
        <v>6.8776635460066018</v>
      </c>
      <c r="AJ27" s="64">
        <v>136.03961021536878</v>
      </c>
      <c r="AK27" s="61">
        <v>92.719819719543608</v>
      </c>
      <c r="AL27" s="127">
        <v>94.227068716165377</v>
      </c>
      <c r="AM27" s="61">
        <v>146.0300733204713</v>
      </c>
      <c r="AS27" s="120"/>
      <c r="BA27" s="42"/>
      <c r="BB27" s="42"/>
    </row>
    <row r="28" spans="1:54" ht="15.75" x14ac:dyDescent="0.25">
      <c r="A28" s="25">
        <v>20</v>
      </c>
      <c r="B28" s="69">
        <v>116.60000000000001</v>
      </c>
      <c r="C28" s="51">
        <f t="shared" si="0"/>
        <v>22.117740285356433</v>
      </c>
      <c r="D28" s="52">
        <f t="shared" si="1"/>
        <v>87.378513728884613</v>
      </c>
      <c r="E28" s="59">
        <f t="shared" si="2"/>
        <v>7.1037459857589687</v>
      </c>
      <c r="F28" s="68">
        <v>210.8</v>
      </c>
      <c r="G28" s="52">
        <f t="shared" si="3"/>
        <v>132.69037443935906</v>
      </c>
      <c r="H28" s="52">
        <f t="shared" si="4"/>
        <v>99.885111423881696</v>
      </c>
      <c r="I28" s="53">
        <f t="shared" si="5"/>
        <v>-21.77548586324075</v>
      </c>
      <c r="J28" s="58">
        <v>31.38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31.38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56.7</v>
      </c>
      <c r="V28" s="84">
        <v>0</v>
      </c>
      <c r="W28" s="84">
        <v>0</v>
      </c>
      <c r="X28" s="93">
        <f t="shared" si="10"/>
        <v>0</v>
      </c>
      <c r="Y28" s="94">
        <f t="shared" si="11"/>
        <v>56.7</v>
      </c>
      <c r="Z28" s="90">
        <v>0</v>
      </c>
      <c r="AA28" s="84">
        <v>0</v>
      </c>
      <c r="AB28" s="84">
        <v>0</v>
      </c>
      <c r="AC28" s="84">
        <v>75.11</v>
      </c>
      <c r="AD28" s="95">
        <f t="shared" si="12"/>
        <v>0</v>
      </c>
      <c r="AE28" s="52">
        <f t="shared" si="13"/>
        <v>75.11</v>
      </c>
      <c r="AF28" s="117">
        <v>0.41682204301075299</v>
      </c>
      <c r="AG28" s="116">
        <v>0.15244341397849501</v>
      </c>
      <c r="AH28" s="54">
        <f t="shared" si="6"/>
        <v>9.1876920937484954</v>
      </c>
      <c r="AI28" s="63">
        <f t="shared" si="7"/>
        <v>6.9513025717804737</v>
      </c>
      <c r="AJ28" s="64">
        <v>132.69037443935906</v>
      </c>
      <c r="AK28" s="61">
        <v>97.227740285356433</v>
      </c>
      <c r="AL28" s="127">
        <v>99.885111423881696</v>
      </c>
      <c r="AM28" s="61">
        <v>144.07851372888462</v>
      </c>
      <c r="AS28" s="120"/>
      <c r="BA28" s="42"/>
      <c r="BB28" s="42"/>
    </row>
    <row r="29" spans="1:54" ht="15.75" x14ac:dyDescent="0.25">
      <c r="A29" s="25">
        <v>21</v>
      </c>
      <c r="B29" s="69">
        <v>113.1</v>
      </c>
      <c r="C29" s="51">
        <f t="shared" si="0"/>
        <v>20.5937455291985</v>
      </c>
      <c r="D29" s="52">
        <f t="shared" si="1"/>
        <v>85.468587611791889</v>
      </c>
      <c r="E29" s="59">
        <f t="shared" si="2"/>
        <v>7.0376668590095965</v>
      </c>
      <c r="F29" s="68">
        <v>206.6</v>
      </c>
      <c r="G29" s="52">
        <f t="shared" si="3"/>
        <v>131.09184539158417</v>
      </c>
      <c r="H29" s="52">
        <f t="shared" si="4"/>
        <v>97.087287151777616</v>
      </c>
      <c r="I29" s="53">
        <f t="shared" si="5"/>
        <v>-21.579132543361791</v>
      </c>
      <c r="J29" s="58">
        <v>31.01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31.01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56.54</v>
      </c>
      <c r="V29" s="84">
        <v>0</v>
      </c>
      <c r="W29" s="84">
        <v>0</v>
      </c>
      <c r="X29" s="93">
        <f t="shared" si="10"/>
        <v>0</v>
      </c>
      <c r="Y29" s="94">
        <f t="shared" si="11"/>
        <v>56.54</v>
      </c>
      <c r="Z29" s="90">
        <v>0</v>
      </c>
      <c r="AA29" s="84">
        <v>0</v>
      </c>
      <c r="AB29" s="84">
        <v>0</v>
      </c>
      <c r="AC29" s="84">
        <v>76.41</v>
      </c>
      <c r="AD29" s="95">
        <f t="shared" si="12"/>
        <v>0</v>
      </c>
      <c r="AE29" s="52">
        <f t="shared" si="13"/>
        <v>76.41</v>
      </c>
      <c r="AF29" s="117">
        <v>0.41682204301075299</v>
      </c>
      <c r="AG29" s="116">
        <v>0.15244341397849501</v>
      </c>
      <c r="AH29" s="54">
        <f t="shared" si="6"/>
        <v>9.014045413627457</v>
      </c>
      <c r="AI29" s="63">
        <f t="shared" si="7"/>
        <v>6.8852234450311016</v>
      </c>
      <c r="AJ29" s="64">
        <v>131.09184539158417</v>
      </c>
      <c r="AK29" s="61">
        <v>97.003745529198497</v>
      </c>
      <c r="AL29" s="127">
        <v>97.087287151777616</v>
      </c>
      <c r="AM29" s="61">
        <v>142.00858761179188</v>
      </c>
      <c r="AS29" s="120"/>
      <c r="BA29" s="42"/>
      <c r="BB29" s="42"/>
    </row>
    <row r="30" spans="1:54" ht="15.75" x14ac:dyDescent="0.25">
      <c r="A30" s="25">
        <v>22</v>
      </c>
      <c r="B30" s="69">
        <v>103.39</v>
      </c>
      <c r="C30" s="51">
        <f t="shared" si="0"/>
        <v>11.299844350294563</v>
      </c>
      <c r="D30" s="52">
        <f t="shared" si="1"/>
        <v>85.318765095092999</v>
      </c>
      <c r="E30" s="59">
        <f t="shared" si="2"/>
        <v>6.77139055461243</v>
      </c>
      <c r="F30" s="68">
        <v>190.77</v>
      </c>
      <c r="G30" s="52">
        <f t="shared" si="3"/>
        <v>119.64963746920751</v>
      </c>
      <c r="H30" s="52">
        <f t="shared" si="4"/>
        <v>93.810846486971926</v>
      </c>
      <c r="I30" s="53">
        <f t="shared" si="5"/>
        <v>-22.690483956179399</v>
      </c>
      <c r="J30" s="58">
        <v>31.54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31.54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56.56</v>
      </c>
      <c r="V30" s="84">
        <v>0</v>
      </c>
      <c r="W30" s="84">
        <v>0</v>
      </c>
      <c r="X30" s="93">
        <f t="shared" si="10"/>
        <v>0</v>
      </c>
      <c r="Y30" s="94">
        <f t="shared" si="11"/>
        <v>56.56</v>
      </c>
      <c r="Z30" s="90">
        <v>0</v>
      </c>
      <c r="AA30" s="84">
        <v>0</v>
      </c>
      <c r="AB30" s="84">
        <v>0</v>
      </c>
      <c r="AC30" s="84">
        <v>76.59</v>
      </c>
      <c r="AD30" s="95">
        <f t="shared" si="12"/>
        <v>0</v>
      </c>
      <c r="AE30" s="52">
        <f t="shared" si="13"/>
        <v>76.59</v>
      </c>
      <c r="AF30" s="117">
        <v>0.41682204301075299</v>
      </c>
      <c r="AG30" s="116">
        <v>0.15244341397849501</v>
      </c>
      <c r="AH30" s="54">
        <f t="shared" si="6"/>
        <v>8.4326940008098461</v>
      </c>
      <c r="AI30" s="63">
        <f t="shared" si="7"/>
        <v>6.6189471406339351</v>
      </c>
      <c r="AJ30" s="64">
        <v>119.64963746920751</v>
      </c>
      <c r="AK30" s="61">
        <v>87.889844350294567</v>
      </c>
      <c r="AL30" s="127">
        <v>93.810846486971926</v>
      </c>
      <c r="AM30" s="61">
        <v>141.878765095093</v>
      </c>
      <c r="AS30" s="120"/>
      <c r="BA30" s="42"/>
      <c r="BB30" s="42"/>
    </row>
    <row r="31" spans="1:54" ht="15.75" x14ac:dyDescent="0.25">
      <c r="A31" s="25">
        <v>23</v>
      </c>
      <c r="B31" s="69">
        <v>96.8</v>
      </c>
      <c r="C31" s="51">
        <f t="shared" si="0"/>
        <v>8.3677719373340977</v>
      </c>
      <c r="D31" s="52">
        <f t="shared" si="1"/>
        <v>81.81595521484536</v>
      </c>
      <c r="E31" s="59">
        <f t="shared" si="2"/>
        <v>6.6162728478205457</v>
      </c>
      <c r="F31" s="68">
        <v>175.79</v>
      </c>
      <c r="G31" s="52">
        <f t="shared" si="3"/>
        <v>108.22741663919011</v>
      </c>
      <c r="H31" s="52">
        <f t="shared" si="4"/>
        <v>90.475931376539279</v>
      </c>
      <c r="I31" s="53">
        <f t="shared" si="5"/>
        <v>-22.913348015729362</v>
      </c>
      <c r="J31" s="58">
        <v>31.18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31.18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56.69</v>
      </c>
      <c r="V31" s="84">
        <v>0</v>
      </c>
      <c r="W31" s="84">
        <v>0</v>
      </c>
      <c r="X31" s="93">
        <f t="shared" si="10"/>
        <v>0</v>
      </c>
      <c r="Y31" s="94">
        <f t="shared" si="11"/>
        <v>56.69</v>
      </c>
      <c r="Z31" s="90">
        <v>0</v>
      </c>
      <c r="AA31" s="84">
        <v>0</v>
      </c>
      <c r="AB31" s="84">
        <v>0</v>
      </c>
      <c r="AC31" s="84">
        <v>77.510000000000005</v>
      </c>
      <c r="AD31" s="95">
        <f t="shared" si="12"/>
        <v>0</v>
      </c>
      <c r="AE31" s="52">
        <f t="shared" si="13"/>
        <v>77.510000000000005</v>
      </c>
      <c r="AF31" s="117">
        <v>0.41682204301075299</v>
      </c>
      <c r="AG31" s="116">
        <v>0.15244341397849501</v>
      </c>
      <c r="AH31" s="54">
        <f t="shared" si="6"/>
        <v>7.849829941259884</v>
      </c>
      <c r="AI31" s="63">
        <f t="shared" si="7"/>
        <v>6.4638294338420508</v>
      </c>
      <c r="AJ31" s="64">
        <v>108.22741663919011</v>
      </c>
      <c r="AK31" s="61">
        <v>85.877771937334103</v>
      </c>
      <c r="AL31" s="127">
        <v>90.475931376539279</v>
      </c>
      <c r="AM31" s="61">
        <v>138.50595521484536</v>
      </c>
      <c r="AS31" s="120"/>
      <c r="BA31" s="42"/>
      <c r="BB31" s="42"/>
    </row>
    <row r="32" spans="1:54" ht="16.5" thickBot="1" x14ac:dyDescent="0.3">
      <c r="A32" s="26">
        <v>24</v>
      </c>
      <c r="B32" s="70">
        <v>81.62</v>
      </c>
      <c r="C32" s="55">
        <f t="shared" si="0"/>
        <v>3.0098704189912979</v>
      </c>
      <c r="D32" s="52">
        <f t="shared" si="1"/>
        <v>72.463129072974112</v>
      </c>
      <c r="E32" s="59">
        <f t="shared" si="2"/>
        <v>6.1470005080346146</v>
      </c>
      <c r="F32" s="71">
        <v>165.66</v>
      </c>
      <c r="G32" s="56">
        <f t="shared" si="3"/>
        <v>107.76565934074304</v>
      </c>
      <c r="H32" s="52">
        <f t="shared" si="4"/>
        <v>81.779409578103511</v>
      </c>
      <c r="I32" s="53">
        <f t="shared" si="5"/>
        <v>-23.885068918846535</v>
      </c>
      <c r="J32" s="58">
        <v>31.79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31.79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56.41</v>
      </c>
      <c r="V32" s="84">
        <v>0</v>
      </c>
      <c r="W32" s="84">
        <v>0</v>
      </c>
      <c r="X32" s="93">
        <f t="shared" si="10"/>
        <v>0</v>
      </c>
      <c r="Y32" s="94">
        <f t="shared" si="11"/>
        <v>56.41</v>
      </c>
      <c r="Z32" s="91">
        <v>0</v>
      </c>
      <c r="AA32" s="92">
        <v>0</v>
      </c>
      <c r="AB32" s="92">
        <v>0</v>
      </c>
      <c r="AC32" s="92">
        <v>76.209999999999994</v>
      </c>
      <c r="AD32" s="95">
        <f t="shared" si="12"/>
        <v>0</v>
      </c>
      <c r="AE32" s="52">
        <f t="shared" si="13"/>
        <v>76.209999999999994</v>
      </c>
      <c r="AF32" s="117">
        <v>0.41682204301075299</v>
      </c>
      <c r="AG32" s="116">
        <v>0.15244341397849501</v>
      </c>
      <c r="AH32" s="54">
        <f t="shared" si="6"/>
        <v>7.48810903814271</v>
      </c>
      <c r="AI32" s="63">
        <f t="shared" si="7"/>
        <v>5.9945570940561197</v>
      </c>
      <c r="AJ32" s="65">
        <v>107.76565934074304</v>
      </c>
      <c r="AK32" s="62">
        <v>79.219870418991292</v>
      </c>
      <c r="AL32" s="128">
        <v>81.779409578103511</v>
      </c>
      <c r="AM32" s="62">
        <v>128.87312907297411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135.37</v>
      </c>
      <c r="C33" s="40">
        <f t="shared" ref="C33:AE33" si="14">MAX(C9:C32)</f>
        <v>26.807095850656097</v>
      </c>
      <c r="D33" s="40">
        <f t="shared" si="14"/>
        <v>107.29558221861447</v>
      </c>
      <c r="E33" s="40">
        <f t="shared" si="14"/>
        <v>7.523180807961217</v>
      </c>
      <c r="F33" s="40">
        <f t="shared" si="14"/>
        <v>210.8</v>
      </c>
      <c r="G33" s="40">
        <f t="shared" si="14"/>
        <v>136.03961021536878</v>
      </c>
      <c r="H33" s="40">
        <f t="shared" si="14"/>
        <v>99.885111423881696</v>
      </c>
      <c r="I33" s="40">
        <f t="shared" si="14"/>
        <v>-19.921021313224241</v>
      </c>
      <c r="J33" s="40">
        <f t="shared" si="14"/>
        <v>31.79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31.79</v>
      </c>
      <c r="Q33" s="40">
        <f t="shared" si="14"/>
        <v>0</v>
      </c>
      <c r="R33" s="40">
        <f t="shared" si="14"/>
        <v>22.79</v>
      </c>
      <c r="S33" s="40">
        <f t="shared" si="14"/>
        <v>0</v>
      </c>
      <c r="T33" s="40">
        <f t="shared" si="14"/>
        <v>0</v>
      </c>
      <c r="U33" s="40">
        <f t="shared" si="14"/>
        <v>58.52</v>
      </c>
      <c r="V33" s="40">
        <f t="shared" si="14"/>
        <v>0</v>
      </c>
      <c r="W33" s="40">
        <f t="shared" si="14"/>
        <v>0</v>
      </c>
      <c r="X33" s="40">
        <f t="shared" si="14"/>
        <v>22.79</v>
      </c>
      <c r="Y33" s="40">
        <f t="shared" si="14"/>
        <v>58.52</v>
      </c>
      <c r="Z33" s="40"/>
      <c r="AA33" s="40"/>
      <c r="AB33" s="40"/>
      <c r="AC33" s="40"/>
      <c r="AD33" s="40">
        <f t="shared" si="14"/>
        <v>7.3</v>
      </c>
      <c r="AE33" s="40">
        <f t="shared" si="14"/>
        <v>77.510000000000005</v>
      </c>
      <c r="AF33" s="40">
        <f t="shared" ref="AF33:AM33" si="15">MAX(AF9:AF32)</f>
        <v>0.41682204301075299</v>
      </c>
      <c r="AG33" s="40">
        <f t="shared" si="15"/>
        <v>0.15244341397849501</v>
      </c>
      <c r="AH33" s="40">
        <f t="shared" si="15"/>
        <v>9.1876920937484954</v>
      </c>
      <c r="AI33" s="40">
        <f t="shared" si="15"/>
        <v>7.3707373939827221</v>
      </c>
      <c r="AJ33" s="40">
        <f t="shared" si="15"/>
        <v>136.03961021536878</v>
      </c>
      <c r="AK33" s="40">
        <f t="shared" si="15"/>
        <v>97.827095850656093</v>
      </c>
      <c r="AL33" s="40">
        <f t="shared" si="15"/>
        <v>99.885111423881696</v>
      </c>
      <c r="AM33" s="129">
        <f t="shared" si="15"/>
        <v>164.66558221861447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103.59326530612248</v>
      </c>
      <c r="C34" s="41">
        <f t="shared" ref="C34:AE34" si="16">AVERAGE(C9:C33,C9:C32)</f>
        <v>14.208080365260368</v>
      </c>
      <c r="D34" s="41">
        <f t="shared" si="16"/>
        <v>82.847708307324908</v>
      </c>
      <c r="E34" s="41">
        <f t="shared" si="16"/>
        <v>6.6651472228684456</v>
      </c>
      <c r="F34" s="41">
        <f t="shared" si="16"/>
        <v>164.55959183673471</v>
      </c>
      <c r="G34" s="41">
        <f t="shared" si="16"/>
        <v>108.26410638240412</v>
      </c>
      <c r="H34" s="41">
        <f t="shared" si="16"/>
        <v>79.113471236380491</v>
      </c>
      <c r="I34" s="41">
        <f t="shared" si="16"/>
        <v>-22.711787816212624</v>
      </c>
      <c r="J34" s="41">
        <f t="shared" si="16"/>
        <v>30.83163265306122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30.83163265306122</v>
      </c>
      <c r="Q34" s="41">
        <f t="shared" si="16"/>
        <v>0</v>
      </c>
      <c r="R34" s="41">
        <f t="shared" si="16"/>
        <v>5.0046938775510199</v>
      </c>
      <c r="S34" s="41">
        <f t="shared" si="16"/>
        <v>0</v>
      </c>
      <c r="T34" s="41">
        <f t="shared" si="16"/>
        <v>0</v>
      </c>
      <c r="U34" s="41">
        <f t="shared" si="16"/>
        <v>56.963265306122437</v>
      </c>
      <c r="V34" s="41">
        <f t="shared" si="16"/>
        <v>0</v>
      </c>
      <c r="W34" s="41">
        <f t="shared" si="16"/>
        <v>0</v>
      </c>
      <c r="X34" s="41">
        <f t="shared" si="16"/>
        <v>5.0046938775510199</v>
      </c>
      <c r="Y34" s="41">
        <f t="shared" si="16"/>
        <v>56.963265306122437</v>
      </c>
      <c r="Z34" s="41">
        <f>AVERAGE(Z9:Z33,Z9:Z32)</f>
        <v>2.0083333333333329</v>
      </c>
      <c r="AA34" s="41">
        <f>AVERAGE(AA9:AA33,AA9:AA32)</f>
        <v>0</v>
      </c>
      <c r="AB34" s="41">
        <f>AVERAGE(AB9:AB33,AB9:AB32)</f>
        <v>0</v>
      </c>
      <c r="AC34" s="41">
        <f t="shared" si="16"/>
        <v>72.245000000000005</v>
      </c>
      <c r="AD34" s="41">
        <f t="shared" si="16"/>
        <v>2.1163265306122443</v>
      </c>
      <c r="AE34" s="41">
        <f t="shared" si="16"/>
        <v>72.352448979591841</v>
      </c>
      <c r="AF34" s="41">
        <f t="shared" ref="AF34:AM34" si="17">AVERAGE(AF9:AF33,AF9:AF32)</f>
        <v>0.41682204301075332</v>
      </c>
      <c r="AG34" s="41">
        <f t="shared" si="17"/>
        <v>0.1524434139784949</v>
      </c>
      <c r="AH34" s="41">
        <f t="shared" si="17"/>
        <v>7.6568092315926188</v>
      </c>
      <c r="AI34" s="41">
        <f t="shared" si="17"/>
        <v>6.5127038088899525</v>
      </c>
      <c r="AJ34" s="41">
        <f t="shared" si="17"/>
        <v>110.23145332117964</v>
      </c>
      <c r="AK34" s="41">
        <f t="shared" si="17"/>
        <v>86.428080365260371</v>
      </c>
      <c r="AL34" s="41">
        <f t="shared" si="17"/>
        <v>83.653063073115177</v>
      </c>
      <c r="AM34" s="130">
        <f t="shared" si="17"/>
        <v>139.78750422569226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3"/>
      <c r="H36" s="200" t="s">
        <v>93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94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95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92</v>
      </c>
      <c r="B37" s="199"/>
      <c r="C37" s="199"/>
      <c r="D37" s="198" t="s">
        <v>99</v>
      </c>
      <c r="E37" s="199"/>
      <c r="F37" s="203"/>
      <c r="G37" s="114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96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74</v>
      </c>
      <c r="AH37" s="196"/>
      <c r="AI37" s="196"/>
      <c r="AJ37" s="196"/>
      <c r="AK37" s="213"/>
      <c r="AL37" s="195" t="s">
        <v>91</v>
      </c>
      <c r="AM37" s="196"/>
      <c r="AN37" s="196"/>
      <c r="AO37" s="197"/>
      <c r="AP37" s="212" t="s">
        <v>97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133">
        <v>737</v>
      </c>
      <c r="K38" s="132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133">
        <v>114.56</v>
      </c>
      <c r="Z38" s="132"/>
      <c r="AA38" s="8" t="s">
        <v>21</v>
      </c>
      <c r="AB38" s="5" t="s">
        <v>23</v>
      </c>
      <c r="AC38" s="30"/>
      <c r="AD38" s="133">
        <v>1419.5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99" t="s">
        <v>21</v>
      </c>
      <c r="AL38" s="98" t="s">
        <v>24</v>
      </c>
      <c r="AM38" s="132">
        <v>44.78</v>
      </c>
      <c r="AN38" s="134"/>
      <c r="AO38" s="8" t="s">
        <v>21</v>
      </c>
      <c r="AP38" s="5" t="s">
        <v>24</v>
      </c>
      <c r="AQ38" s="132">
        <v>1724.3</v>
      </c>
      <c r="AR38" s="132"/>
      <c r="AS38" s="109" t="s">
        <v>21</v>
      </c>
    </row>
    <row r="39" spans="1:45" ht="15.75" thickBot="1" x14ac:dyDescent="0.3">
      <c r="A39" s="9" t="s">
        <v>22</v>
      </c>
      <c r="B39" s="10">
        <v>3982.06</v>
      </c>
      <c r="C39" s="11" t="s">
        <v>21</v>
      </c>
      <c r="D39" s="9" t="s">
        <v>71</v>
      </c>
      <c r="E39" s="10">
        <v>2504</v>
      </c>
      <c r="F39" s="12" t="s">
        <v>21</v>
      </c>
      <c r="G39" s="97"/>
      <c r="H39" s="100" t="s">
        <v>25</v>
      </c>
      <c r="I39" s="101"/>
      <c r="J39" s="102">
        <v>31.79</v>
      </c>
      <c r="K39" s="103" t="s">
        <v>62</v>
      </c>
      <c r="L39" s="104">
        <v>0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22.79</v>
      </c>
      <c r="Z39" s="101" t="s">
        <v>62</v>
      </c>
      <c r="AA39" s="107">
        <v>0.33333333333333331</v>
      </c>
      <c r="AB39" s="105" t="s">
        <v>25</v>
      </c>
      <c r="AC39" s="108"/>
      <c r="AD39" s="102">
        <v>70.08</v>
      </c>
      <c r="AE39" s="103" t="s">
        <v>75</v>
      </c>
      <c r="AF39" s="107">
        <v>0.78055555555555556</v>
      </c>
      <c r="AG39" s="105" t="s">
        <v>25</v>
      </c>
      <c r="AH39" s="101"/>
      <c r="AI39" s="102"/>
      <c r="AJ39" s="101" t="s">
        <v>75</v>
      </c>
      <c r="AK39" s="106"/>
      <c r="AL39" s="100" t="s">
        <v>25</v>
      </c>
      <c r="AM39" s="101">
        <v>7.3</v>
      </c>
      <c r="AN39" s="102" t="s">
        <v>75</v>
      </c>
      <c r="AO39" s="110">
        <v>0.54166666666666663</v>
      </c>
      <c r="AP39" s="105" t="s">
        <v>25</v>
      </c>
      <c r="AQ39" s="101">
        <v>77.510000000000005</v>
      </c>
      <c r="AR39" s="103" t="s">
        <v>75</v>
      </c>
      <c r="AS39" s="106">
        <v>0.95833333333333337</v>
      </c>
    </row>
    <row r="40" spans="1:45" ht="16.5" thickTop="1" thickBot="1" x14ac:dyDescent="0.3">
      <c r="AM40" s="131"/>
    </row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490.59</v>
      </c>
      <c r="F42" s="44" t="s">
        <v>69</v>
      </c>
      <c r="G42" s="47">
        <v>0.83333333333333337</v>
      </c>
    </row>
    <row r="43" spans="1:45" ht="32.25" customHeight="1" thickBot="1" x14ac:dyDescent="0.3">
      <c r="A43" s="189" t="s">
        <v>70</v>
      </c>
      <c r="B43" s="190"/>
      <c r="C43" s="190"/>
      <c r="D43" s="191"/>
      <c r="E43" s="77"/>
      <c r="F43" s="78"/>
      <c r="G43" s="79">
        <v>56.7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75.11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258.43</v>
      </c>
      <c r="F45" s="83" t="s">
        <v>72</v>
      </c>
      <c r="G45" s="48">
        <v>0.70833333333333337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238.26</v>
      </c>
      <c r="F46" s="80" t="s">
        <v>72</v>
      </c>
      <c r="G46" s="60">
        <v>0.83333333333333337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 AOUT 23 </vt:lpstr>
      <vt:lpstr>'30 AOUT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2023-08-31T07:24:06Z</dcterms:modified>
</cp:coreProperties>
</file>