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C6100029-6E94-4B20-B01D-173905EB6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 SEP 23 " sheetId="3" r:id="rId1"/>
  </sheets>
  <externalReferences>
    <externalReference r:id="rId2"/>
  </externalReferences>
  <definedNames>
    <definedName name="_xlnm.Print_Area" localSheetId="0">'04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Y14" i="3"/>
  <c r="D14" i="3" s="1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AH9" i="3" s="1"/>
  <c r="I9" i="3" s="1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Q14" i="3"/>
  <c r="Q13" i="3"/>
  <c r="Q12" i="3"/>
  <c r="Q11" i="3"/>
  <c r="Q10" i="3"/>
  <c r="Q9" i="3"/>
  <c r="C13" i="3" l="1"/>
  <c r="AI13" i="3"/>
  <c r="E13" i="3" s="1"/>
  <c r="C9" i="3"/>
  <c r="AI9" i="3"/>
  <c r="E9" i="3" s="1"/>
  <c r="C14" i="3"/>
  <c r="AI14" i="3"/>
  <c r="E14" i="3" s="1"/>
  <c r="C12" i="3"/>
  <c r="AI12" i="3"/>
  <c r="E12" i="3" s="1"/>
  <c r="C10" i="3"/>
  <c r="AI10" i="3"/>
  <c r="E10" i="3" s="1"/>
  <c r="C11" i="3"/>
  <c r="AI11" i="3"/>
  <c r="E11" i="3" s="1"/>
  <c r="AH10" i="3"/>
  <c r="I10" i="3" s="1"/>
  <c r="AH11" i="3"/>
  <c r="I11" i="3" s="1"/>
  <c r="AH13" i="3"/>
  <c r="I13" i="3" s="1"/>
  <c r="AH12" i="3"/>
  <c r="I12" i="3" s="1"/>
  <c r="X33" i="3"/>
  <c r="X34" i="3" s="1"/>
  <c r="D9" i="3"/>
  <c r="Y33" i="3"/>
  <c r="Y34" i="3" s="1"/>
  <c r="H9" i="3"/>
  <c r="AE33" i="3"/>
  <c r="AE34" i="3" s="1"/>
  <c r="AD33" i="3"/>
  <c r="AD34" i="3" s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Q32" i="3" l="1"/>
  <c r="Q31" i="3"/>
  <c r="Q30" i="3"/>
  <c r="Q29" i="3"/>
  <c r="Q28" i="3"/>
  <c r="Q27" i="3"/>
  <c r="Q26" i="3"/>
  <c r="Q25" i="3"/>
  <c r="Q24" i="3"/>
  <c r="Q23" i="3"/>
  <c r="Q22" i="3"/>
  <c r="Q21" i="3"/>
  <c r="AL33" i="3"/>
  <c r="AL34" i="3" s="1"/>
  <c r="H15" i="3"/>
  <c r="H33" i="3" s="1"/>
  <c r="H34" i="3" s="1"/>
  <c r="Q20" i="3"/>
  <c r="Q19" i="3"/>
  <c r="Q18" i="3"/>
  <c r="Q17" i="3"/>
  <c r="Q16" i="3"/>
  <c r="Q15" i="3" l="1"/>
  <c r="Q33" i="3" s="1"/>
  <c r="Q34" i="3" s="1"/>
  <c r="K33" i="3"/>
  <c r="K34" i="3" s="1"/>
  <c r="AH26" i="3" l="1"/>
  <c r="I26" i="3" s="1"/>
  <c r="G26" i="3"/>
  <c r="G30" i="3"/>
  <c r="AH30" i="3"/>
  <c r="I30" i="3" s="1"/>
  <c r="G28" i="3"/>
  <c r="AH28" i="3"/>
  <c r="I28" i="3" s="1"/>
  <c r="G32" i="3"/>
  <c r="AH32" i="3"/>
  <c r="I32" i="3" s="1"/>
  <c r="AH27" i="3"/>
  <c r="I27" i="3" s="1"/>
  <c r="G27" i="3"/>
  <c r="G29" i="3"/>
  <c r="AH29" i="3"/>
  <c r="I29" i="3" s="1"/>
  <c r="G31" i="3"/>
  <c r="AH31" i="3"/>
  <c r="I31" i="3" s="1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14" i="3"/>
  <c r="AH14" i="3"/>
  <c r="I14" i="3" s="1"/>
  <c r="G21" i="3"/>
  <c r="AH21" i="3"/>
  <c r="I21" i="3" s="1"/>
  <c r="AH20" i="3"/>
  <c r="I20" i="3" s="1"/>
  <c r="G20" i="3"/>
  <c r="G19" i="3"/>
  <c r="AH19" i="3"/>
  <c r="I19" i="3" s="1"/>
  <c r="AH18" i="3"/>
  <c r="I18" i="3" s="1"/>
  <c r="G18" i="3"/>
  <c r="G17" i="3"/>
  <c r="AH17" i="3"/>
  <c r="I17" i="3" s="1"/>
  <c r="G16" i="3"/>
  <c r="AH16" i="3"/>
  <c r="I16" i="3" s="1"/>
  <c r="AJ33" i="3"/>
  <c r="AJ34" i="3" s="1"/>
  <c r="G15" i="3"/>
  <c r="AH15" i="3"/>
  <c r="G33" i="3" l="1"/>
  <c r="G34" i="3" s="1"/>
  <c r="I15" i="3"/>
  <c r="I33" i="3" s="1"/>
  <c r="I34" i="3" s="1"/>
  <c r="AH33" i="3"/>
  <c r="AH34" i="3" s="1"/>
  <c r="B33" i="3" l="1"/>
  <c r="B34" i="3" s="1"/>
  <c r="D25" i="3"/>
  <c r="D29" i="3"/>
  <c r="D32" i="3" l="1"/>
  <c r="D26" i="3"/>
  <c r="D28" i="3"/>
  <c r="D31" i="3"/>
  <c r="D23" i="3"/>
  <c r="D30" i="3"/>
  <c r="D22" i="3"/>
  <c r="D24" i="3"/>
  <c r="D27" i="3"/>
  <c r="D21" i="3"/>
  <c r="D17" i="3"/>
  <c r="C32" i="3" l="1"/>
  <c r="C23" i="3"/>
  <c r="C28" i="3"/>
  <c r="C30" i="3"/>
  <c r="C22" i="3"/>
  <c r="AI23" i="3"/>
  <c r="E23" i="3" s="1"/>
  <c r="C20" i="3"/>
  <c r="D20" i="3"/>
  <c r="D19" i="3"/>
  <c r="C19" i="3"/>
  <c r="C18" i="3"/>
  <c r="D18" i="3"/>
  <c r="C16" i="3"/>
  <c r="D16" i="3"/>
  <c r="AI15" i="3"/>
  <c r="AM33" i="3"/>
  <c r="AM34" i="3" s="1"/>
  <c r="D15" i="3"/>
  <c r="AI22" i="3" l="1"/>
  <c r="E22" i="3" s="1"/>
  <c r="AI16" i="3"/>
  <c r="E16" i="3" s="1"/>
  <c r="AI32" i="3"/>
  <c r="E32" i="3" s="1"/>
  <c r="AI28" i="3"/>
  <c r="E28" i="3" s="1"/>
  <c r="AI30" i="3"/>
  <c r="E30" i="3" s="1"/>
  <c r="C31" i="3"/>
  <c r="AI31" i="3"/>
  <c r="E31" i="3" s="1"/>
  <c r="C25" i="3"/>
  <c r="AI25" i="3"/>
  <c r="E25" i="3" s="1"/>
  <c r="C26" i="3"/>
  <c r="AI26" i="3"/>
  <c r="E26" i="3" s="1"/>
  <c r="C29" i="3"/>
  <c r="AI29" i="3"/>
  <c r="E29" i="3" s="1"/>
  <c r="C27" i="3"/>
  <c r="AI27" i="3"/>
  <c r="E27" i="3" s="1"/>
  <c r="C24" i="3"/>
  <c r="AI24" i="3"/>
  <c r="E24" i="3" s="1"/>
  <c r="C21" i="3"/>
  <c r="AI21" i="3"/>
  <c r="E21" i="3" s="1"/>
  <c r="AI18" i="3"/>
  <c r="E18" i="3" s="1"/>
  <c r="AI20" i="3"/>
  <c r="E20" i="3" s="1"/>
  <c r="D33" i="3"/>
  <c r="D34" i="3" s="1"/>
  <c r="AI19" i="3"/>
  <c r="E19" i="3" s="1"/>
  <c r="C17" i="3"/>
  <c r="AI17" i="3"/>
  <c r="E17" i="3" s="1"/>
  <c r="E15" i="3"/>
  <c r="AK33" i="3"/>
  <c r="AK34" i="3" s="1"/>
  <c r="C15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<sst xmlns="http://schemas.openxmlformats.org/spreadsheetml/2006/main" count="139" uniqueCount="107">
  <si>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</si>
  <si>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</si>
  <si>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</si>
  <si>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</si>
  <si>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</si>
  <si>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</si>
  <si>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</si>
  <si>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</si>
  <si>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</si>
  <si>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</si>
  <si>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</si>
  <si>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</si>
  <si>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</si>
  <si>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</si>
  <si>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</si>
  <si>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</si>
  <si>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</si>
  <si>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</si>
  <si>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</si>
  <si>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</si>
  <si>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</si>
  <si>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</si>
  <si>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</si>
  <si>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</si>
  <si>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</si>
  <si>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</si>
  <si>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</si>
  <si>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</si>
  <si>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</si>
  <si>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</si>
  <si>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</si>
  <si>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</si>
  <si>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</si>
  <si>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</si>
  <si>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</si>
  <si>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</si>
  <si>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</si>
  <si>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</si>
  <si>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</si>
  <si>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</si>
  <si>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</si>
  <si>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</si>
  <si>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</si>
  <si>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</si>
  <si>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</si>
  <si>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</si>
  <si>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</si>
  <si>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</si>
  <si>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</si>
  <si>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</si>
  <si>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</si>
  <si>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</si>
  <si>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</si>
  <si>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</si>
  <si>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</si>
  <si>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</si>
  <si>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</si>
  <si>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</si>
  <si>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</si>
  <si>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</si>
  <si>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</si>
  <si>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</si>
  <si>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</si>
  <si>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</si>
  <si>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</si>
  <si>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</si>
  <si>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</si>
  <si>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</si>
  <si>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</si>
  <si>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</si>
  <si>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</si>
  <si>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</si>
  <si>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</si>
  <si>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</si>
  <si>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</si>
  <si>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</si>
  <si>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</si>
  <si>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</si>
  <si>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</si>
  <si>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</si>
  <si>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</si>
  <si>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</si>
  <si>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</si>
  <si>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</si>
  <si>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</si>
  <si>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</si>
  <si>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</si>
  <si>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</si>
  <si>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</si>
  <si>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</si>
  <si>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</si>
  <si>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</si>
  <si>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</si>
  <si>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</si>
  <si>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</si>
  <si>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</si>
  <si>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</si>
  <si>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</si>
  <si>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</si>
  <si>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</si>
  <si>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</si>
  <si>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</si>
  <si>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</si>
  <si>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</si>
  <si>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TE MONTCHO</t>
  </si>
  <si>
    <t>DOSSA ET TAGBA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</si>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</sst>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'04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'!$B$9:$B$32</c:f>
              <c:numCache>
                <c:formatCode>General</c:formatCode>
                <c:ptCount val="24"/>
                <c:pt idx="0">
                  <c:v>32.630000000000003</c:v>
                </c:pt>
                <c:pt idx="1">
                  <c:v>22.71</c:v>
                </c:pt>
                <c:pt idx="2">
                  <c:v>32.99</c:v>
                </c:pt>
                <c:pt idx="3">
                  <c:v>28.04</c:v>
                </c:pt>
                <c:pt idx="4">
                  <c:v>27.509999999999998</c:v>
                </c:pt>
                <c:pt idx="5">
                  <c:v>26.52</c:v>
                </c:pt>
                <c:pt idx="6">
                  <c:v>42.58</c:v>
                </c:pt>
                <c:pt idx="7">
                  <c:v>60.320000000000007</c:v>
                </c:pt>
                <c:pt idx="8">
                  <c:v>77.05</c:v>
                </c:pt>
                <c:pt idx="9">
                  <c:v>81.259999999999991</c:v>
                </c:pt>
                <c:pt idx="10">
                  <c:v>81.819999999999993</c:v>
                </c:pt>
                <c:pt idx="11">
                  <c:v>59.72</c:v>
                </c:pt>
                <c:pt idx="12">
                  <c:v>40.450000000000003</c:v>
                </c:pt>
                <c:pt idx="13">
                  <c:v>58.370000000000005</c:v>
                </c:pt>
                <c:pt idx="14">
                  <c:v>64.210000000000008</c:v>
                </c:pt>
                <c:pt idx="15">
                  <c:v>80.08</c:v>
                </c:pt>
                <c:pt idx="16">
                  <c:v>71.7</c:v>
                </c:pt>
                <c:pt idx="17">
                  <c:v>69.05</c:v>
                </c:pt>
                <c:pt idx="18">
                  <c:v>85.68</c:v>
                </c:pt>
                <c:pt idx="19">
                  <c:v>72.740000000000009</c:v>
                </c:pt>
                <c:pt idx="20">
                  <c:v>54.78</c:v>
                </c:pt>
                <c:pt idx="21">
                  <c:v>45.78</c:v>
                </c:pt>
                <c:pt idx="22">
                  <c:v>36.46</c:v>
                </c:pt>
                <c:pt idx="23">
                  <c:v>30.68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'04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'!$C$9:$C$32</c:f>
              <c:numCache>
                <c:formatCode>General</c:formatCode>
                <c:ptCount val="24"/>
                <c:pt idx="0">
                  <c:v>11.273675580947597</c:v>
                </c:pt>
                <c:pt idx="1">
                  <c:v>8.5915460141129927</c:v>
                </c:pt>
                <c:pt idx="2">
                  <c:v>5.6461227076236185</c:v>
                </c:pt>
                <c:pt idx="3">
                  <c:v>4.9857984348949884</c:v>
                </c:pt>
                <c:pt idx="4">
                  <c:v>7.4913992849626965</c:v>
                </c:pt>
                <c:pt idx="5">
                  <c:v>5.1282180821139178</c:v>
                </c:pt>
                <c:pt idx="6">
                  <c:v>9.4750417589907272</c:v>
                </c:pt>
                <c:pt idx="7">
                  <c:v>25.340597632093278</c:v>
                </c:pt>
                <c:pt idx="8">
                  <c:v>28.75002911891012</c:v>
                </c:pt>
                <c:pt idx="9">
                  <c:v>34.170697897687148</c:v>
                </c:pt>
                <c:pt idx="10">
                  <c:v>30.734403077785046</c:v>
                </c:pt>
                <c:pt idx="11">
                  <c:v>19.151862897926577</c:v>
                </c:pt>
                <c:pt idx="12">
                  <c:v>8.953970192002032</c:v>
                </c:pt>
                <c:pt idx="13">
                  <c:v>13.90632179705598</c:v>
                </c:pt>
                <c:pt idx="14">
                  <c:v>16.848365995105951</c:v>
                </c:pt>
                <c:pt idx="15">
                  <c:v>25.3291047841535</c:v>
                </c:pt>
                <c:pt idx="16">
                  <c:v>21.147919786327478</c:v>
                </c:pt>
                <c:pt idx="17">
                  <c:v>19.007899483573567</c:v>
                </c:pt>
                <c:pt idx="18">
                  <c:v>31.305241177772643</c:v>
                </c:pt>
                <c:pt idx="19">
                  <c:v>16.768202051457436</c:v>
                </c:pt>
                <c:pt idx="20">
                  <c:v>16.866233964917527</c:v>
                </c:pt>
                <c:pt idx="21">
                  <c:v>5.7541595530359189</c:v>
                </c:pt>
                <c:pt idx="22">
                  <c:v>0.58021562191404996</c:v>
                </c:pt>
                <c:pt idx="23">
                  <c:v>2.8241451330936371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'04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'!$D$9:$D$32</c:f>
              <c:numCache>
                <c:formatCode>0.00</c:formatCode>
                <c:ptCount val="24"/>
                <c:pt idx="0">
                  <c:v>47.919171795293664</c:v>
                </c:pt>
                <c:pt idx="1">
                  <c:v>40.987945982015816</c:v>
                </c:pt>
                <c:pt idx="2">
                  <c:v>54.149753015351386</c:v>
                </c:pt>
                <c:pt idx="3">
                  <c:v>49.945933888972938</c:v>
                </c:pt>
                <c:pt idx="4">
                  <c:v>47.094733961467846</c:v>
                </c:pt>
                <c:pt idx="5">
                  <c:v>48.391151322585578</c:v>
                </c:pt>
                <c:pt idx="6">
                  <c:v>59.378512969207073</c:v>
                </c:pt>
                <c:pt idx="7">
                  <c:v>60.966380516987869</c:v>
                </c:pt>
                <c:pt idx="8">
                  <c:v>73.791202949681676</c:v>
                </c:pt>
                <c:pt idx="9">
                  <c:v>72.5735489461497</c:v>
                </c:pt>
                <c:pt idx="10">
                  <c:v>76.761099012186335</c:v>
                </c:pt>
                <c:pt idx="11">
                  <c:v>66.383000188642555</c:v>
                </c:pt>
                <c:pt idx="12">
                  <c:v>57.702810851085971</c:v>
                </c:pt>
                <c:pt idx="13">
                  <c:v>69.659101237137648</c:v>
                </c:pt>
                <c:pt idx="14">
                  <c:v>72.269522855695215</c:v>
                </c:pt>
                <c:pt idx="15">
                  <c:v>79.436123485919325</c:v>
                </c:pt>
                <c:pt idx="16">
                  <c:v>75.201533210581758</c:v>
                </c:pt>
                <c:pt idx="17">
                  <c:v>74.715874843514086</c:v>
                </c:pt>
                <c:pt idx="18">
                  <c:v>78.669401342346333</c:v>
                </c:pt>
                <c:pt idx="19">
                  <c:v>80.230402467439518</c:v>
                </c:pt>
                <c:pt idx="20">
                  <c:v>62.738520162300034</c:v>
                </c:pt>
                <c:pt idx="21">
                  <c:v>65.07765337245452</c:v>
                </c:pt>
                <c:pt idx="22">
                  <c:v>61.178252597813696</c:v>
                </c:pt>
                <c:pt idx="23">
                  <c:v>53.539630996499625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'04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'!$E$9:$E$32</c:f>
              <c:numCache>
                <c:formatCode>0.00</c:formatCode>
                <c:ptCount val="24"/>
                <c:pt idx="0">
                  <c:v>-26.562847376241244</c:v>
                </c:pt>
                <c:pt idx="1">
                  <c:v>-26.869491996128822</c:v>
                </c:pt>
                <c:pt idx="2">
                  <c:v>-26.80587572297501</c:v>
                </c:pt>
                <c:pt idx="3">
                  <c:v>-26.891732323867963</c:v>
                </c:pt>
                <c:pt idx="4">
                  <c:v>-27.076133246430551</c:v>
                </c:pt>
                <c:pt idx="5">
                  <c:v>-26.999369404699486</c:v>
                </c:pt>
                <c:pt idx="6">
                  <c:v>-26.273554728197823</c:v>
                </c:pt>
                <c:pt idx="7">
                  <c:v>-25.986978149081153</c:v>
                </c:pt>
                <c:pt idx="8">
                  <c:v>-25.491232068591778</c:v>
                </c:pt>
                <c:pt idx="9">
                  <c:v>-25.484246843836878</c:v>
                </c:pt>
                <c:pt idx="10">
                  <c:v>-25.675502089971367</c:v>
                </c:pt>
                <c:pt idx="11">
                  <c:v>-25.814863086569154</c:v>
                </c:pt>
                <c:pt idx="12">
                  <c:v>-26.206781043088036</c:v>
                </c:pt>
                <c:pt idx="13">
                  <c:v>-25.195423034193631</c:v>
                </c:pt>
                <c:pt idx="14">
                  <c:v>-24.907888850801193</c:v>
                </c:pt>
                <c:pt idx="15">
                  <c:v>-24.685228270072841</c:v>
                </c:pt>
                <c:pt idx="16">
                  <c:v>-24.649452996909233</c:v>
                </c:pt>
                <c:pt idx="17">
                  <c:v>-24.673774327087635</c:v>
                </c:pt>
                <c:pt idx="18">
                  <c:v>-24.29464252011897</c:v>
                </c:pt>
                <c:pt idx="19">
                  <c:v>-24.258604518896973</c:v>
                </c:pt>
                <c:pt idx="20">
                  <c:v>-24.824754127217552</c:v>
                </c:pt>
                <c:pt idx="21">
                  <c:v>-25.051812925490459</c:v>
                </c:pt>
                <c:pt idx="22">
                  <c:v>-25.298468219727745</c:v>
                </c:pt>
                <c:pt idx="23">
                  <c:v>-25.683776129593262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'04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'!$Q$9:$Q$32</c:f>
              <c:numCache>
                <c:formatCode>0.00</c:formatCode>
                <c:ptCount val="24"/>
                <c:pt idx="0">
                  <c:v>32.64</c:v>
                </c:pt>
                <c:pt idx="1">
                  <c:v>32.700000000000003</c:v>
                </c:pt>
                <c:pt idx="2">
                  <c:v>32.53</c:v>
                </c:pt>
                <c:pt idx="3">
                  <c:v>32.47</c:v>
                </c:pt>
                <c:pt idx="4">
                  <c:v>32.659999999999997</c:v>
                </c:pt>
                <c:pt idx="5">
                  <c:v>32.56</c:v>
                </c:pt>
                <c:pt idx="6">
                  <c:v>32.26</c:v>
                </c:pt>
                <c:pt idx="7">
                  <c:v>32.46</c:v>
                </c:pt>
                <c:pt idx="8">
                  <c:v>32.450000000000003</c:v>
                </c:pt>
                <c:pt idx="9">
                  <c:v>32.590000000000003</c:v>
                </c:pt>
                <c:pt idx="10">
                  <c:v>32.94</c:v>
                </c:pt>
                <c:pt idx="11">
                  <c:v>33.090000000000003</c:v>
                </c:pt>
                <c:pt idx="12">
                  <c:v>33.06</c:v>
                </c:pt>
                <c:pt idx="13">
                  <c:v>32.47</c:v>
                </c:pt>
                <c:pt idx="14">
                  <c:v>32.47</c:v>
                </c:pt>
                <c:pt idx="15">
                  <c:v>32.479999999999997</c:v>
                </c:pt>
                <c:pt idx="16">
                  <c:v>32.26</c:v>
                </c:pt>
                <c:pt idx="17">
                  <c:v>32.299999999999997</c:v>
                </c:pt>
                <c:pt idx="18">
                  <c:v>32.270000000000003</c:v>
                </c:pt>
                <c:pt idx="19">
                  <c:v>32.26</c:v>
                </c:pt>
                <c:pt idx="20">
                  <c:v>32.22</c:v>
                </c:pt>
                <c:pt idx="21">
                  <c:v>32.22</c:v>
                </c:pt>
                <c:pt idx="22">
                  <c:v>32.22</c:v>
                </c:pt>
                <c:pt idx="23">
                  <c:v>32.14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'04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'!$AE$9:$AE$32</c:f>
              <c:numCache>
                <c:formatCode>0.00</c:formatCode>
                <c:ptCount val="24"/>
                <c:pt idx="0">
                  <c:v>65.739999999999995</c:v>
                </c:pt>
                <c:pt idx="1">
                  <c:v>66.319999999999993</c:v>
                </c:pt>
                <c:pt idx="2">
                  <c:v>66.11</c:v>
                </c:pt>
                <c:pt idx="3">
                  <c:v>65.349999999999994</c:v>
                </c:pt>
                <c:pt idx="4">
                  <c:v>65.89</c:v>
                </c:pt>
                <c:pt idx="5">
                  <c:v>66.400000000000006</c:v>
                </c:pt>
                <c:pt idx="6">
                  <c:v>66.44</c:v>
                </c:pt>
                <c:pt idx="7">
                  <c:v>65.78</c:v>
                </c:pt>
                <c:pt idx="8">
                  <c:v>66.41</c:v>
                </c:pt>
                <c:pt idx="9">
                  <c:v>67.31</c:v>
                </c:pt>
                <c:pt idx="10">
                  <c:v>72.069999999999993</c:v>
                </c:pt>
                <c:pt idx="11">
                  <c:v>79.81</c:v>
                </c:pt>
                <c:pt idx="12">
                  <c:v>83.7</c:v>
                </c:pt>
                <c:pt idx="13">
                  <c:v>81.63</c:v>
                </c:pt>
                <c:pt idx="14">
                  <c:v>87.05</c:v>
                </c:pt>
                <c:pt idx="15">
                  <c:v>78.72</c:v>
                </c:pt>
                <c:pt idx="16">
                  <c:v>80.83</c:v>
                </c:pt>
                <c:pt idx="17">
                  <c:v>83.64</c:v>
                </c:pt>
                <c:pt idx="18">
                  <c:v>80.91</c:v>
                </c:pt>
                <c:pt idx="19">
                  <c:v>94.38</c:v>
                </c:pt>
                <c:pt idx="20">
                  <c:v>90.58</c:v>
                </c:pt>
                <c:pt idx="21">
                  <c:v>91.08</c:v>
                </c:pt>
                <c:pt idx="22">
                  <c:v>91.6</c:v>
                </c:pt>
                <c:pt idx="23">
                  <c:v>80.680000000000007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'04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'!$AK$9:$AK$32</c:f>
              <c:numCache>
                <c:formatCode>0.00</c:formatCode>
                <c:ptCount val="24"/>
                <c:pt idx="0">
                  <c:v>77.013675580947591</c:v>
                </c:pt>
                <c:pt idx="1">
                  <c:v>74.911546014112986</c:v>
                </c:pt>
                <c:pt idx="2">
                  <c:v>71.756122707623618</c:v>
                </c:pt>
                <c:pt idx="3">
                  <c:v>70.335798434894983</c:v>
                </c:pt>
                <c:pt idx="4">
                  <c:v>73.381399284962697</c:v>
                </c:pt>
                <c:pt idx="5">
                  <c:v>71.528218082113924</c:v>
                </c:pt>
                <c:pt idx="6">
                  <c:v>75.915041758990725</c:v>
                </c:pt>
                <c:pt idx="7">
                  <c:v>91.120597632093279</c:v>
                </c:pt>
                <c:pt idx="8">
                  <c:v>95.160029118910117</c:v>
                </c:pt>
                <c:pt idx="9">
                  <c:v>101.48069789768715</c:v>
                </c:pt>
                <c:pt idx="10">
                  <c:v>102.80440307778504</c:v>
                </c:pt>
                <c:pt idx="11">
                  <c:v>98.961862897926579</c:v>
                </c:pt>
                <c:pt idx="12">
                  <c:v>92.653970192002035</c:v>
                </c:pt>
                <c:pt idx="13">
                  <c:v>95.536321797055976</c:v>
                </c:pt>
                <c:pt idx="14">
                  <c:v>103.89836599510595</c:v>
                </c:pt>
                <c:pt idx="15">
                  <c:v>104.0491047841535</c:v>
                </c:pt>
                <c:pt idx="16">
                  <c:v>101.97791978632748</c:v>
                </c:pt>
                <c:pt idx="17">
                  <c:v>102.64789948357357</c:v>
                </c:pt>
                <c:pt idx="18">
                  <c:v>112.21524117777264</c:v>
                </c:pt>
                <c:pt idx="19">
                  <c:v>111.14820205145743</c:v>
                </c:pt>
                <c:pt idx="20">
                  <c:v>107.44623396491752</c:v>
                </c:pt>
                <c:pt idx="21">
                  <c:v>96.834159553035917</c:v>
                </c:pt>
                <c:pt idx="22">
                  <c:v>92.180215621914044</c:v>
                </c:pt>
                <c:pt idx="23">
                  <c:v>83.504145133093644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'04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'!$AM$9:$AM$32</c:f>
              <c:numCache>
                <c:formatCode>0.00</c:formatCode>
                <c:ptCount val="24"/>
                <c:pt idx="0">
                  <c:v>119.93917179529366</c:v>
                </c:pt>
                <c:pt idx="1">
                  <c:v>113.47794598201581</c:v>
                </c:pt>
                <c:pt idx="2">
                  <c:v>112.93975301535139</c:v>
                </c:pt>
                <c:pt idx="3">
                  <c:v>109.29593388897294</c:v>
                </c:pt>
                <c:pt idx="4">
                  <c:v>106.44473396146785</c:v>
                </c:pt>
                <c:pt idx="5">
                  <c:v>107.49115132258558</c:v>
                </c:pt>
                <c:pt idx="6">
                  <c:v>117.88851296920707</c:v>
                </c:pt>
                <c:pt idx="7">
                  <c:v>119.57638051698787</c:v>
                </c:pt>
                <c:pt idx="8">
                  <c:v>132.40120294968168</c:v>
                </c:pt>
                <c:pt idx="9">
                  <c:v>131.1835489461497</c:v>
                </c:pt>
                <c:pt idx="10">
                  <c:v>135.37109901218633</c:v>
                </c:pt>
                <c:pt idx="11">
                  <c:v>139.58300018864256</c:v>
                </c:pt>
                <c:pt idx="12">
                  <c:v>131.24281085108598</c:v>
                </c:pt>
                <c:pt idx="13">
                  <c:v>142.98910123713765</c:v>
                </c:pt>
                <c:pt idx="14">
                  <c:v>144.60952285569522</c:v>
                </c:pt>
                <c:pt idx="15">
                  <c:v>152.53612348591932</c:v>
                </c:pt>
                <c:pt idx="16">
                  <c:v>148.21153321058176</c:v>
                </c:pt>
                <c:pt idx="17">
                  <c:v>148.08587484351409</c:v>
                </c:pt>
                <c:pt idx="18">
                  <c:v>150.63940134234633</c:v>
                </c:pt>
                <c:pt idx="19">
                  <c:v>152.61040246743951</c:v>
                </c:pt>
                <c:pt idx="20">
                  <c:v>135.26852016230004</c:v>
                </c:pt>
                <c:pt idx="21">
                  <c:v>137.99765337245452</c:v>
                </c:pt>
                <c:pt idx="22">
                  <c:v>134.08825259781369</c:v>
                </c:pt>
                <c:pt idx="23">
                  <c:v>126.60963099649962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'04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'!$F$9:$F$32</c:f>
              <c:numCache>
                <c:formatCode>General</c:formatCode>
                <c:ptCount val="24"/>
                <c:pt idx="0">
                  <c:v>154.65</c:v>
                </c:pt>
                <c:pt idx="1">
                  <c:v>152.77000000000001</c:v>
                </c:pt>
                <c:pt idx="2">
                  <c:v>141.22999999999999</c:v>
                </c:pt>
                <c:pt idx="3">
                  <c:v>138.34</c:v>
                </c:pt>
                <c:pt idx="4">
                  <c:v>146.44</c:v>
                </c:pt>
                <c:pt idx="5">
                  <c:v>134.36000000000001</c:v>
                </c:pt>
                <c:pt idx="6">
                  <c:v>141.59</c:v>
                </c:pt>
                <c:pt idx="7">
                  <c:v>148.15</c:v>
                </c:pt>
                <c:pt idx="8">
                  <c:v>153.78</c:v>
                </c:pt>
                <c:pt idx="9">
                  <c:v>141.96</c:v>
                </c:pt>
                <c:pt idx="10">
                  <c:v>144.18</c:v>
                </c:pt>
                <c:pt idx="11">
                  <c:v>133.30000000000001</c:v>
                </c:pt>
                <c:pt idx="12">
                  <c:v>134.06</c:v>
                </c:pt>
                <c:pt idx="13">
                  <c:v>120.05</c:v>
                </c:pt>
                <c:pt idx="14">
                  <c:v>143.71</c:v>
                </c:pt>
                <c:pt idx="15">
                  <c:v>176.16</c:v>
                </c:pt>
                <c:pt idx="16">
                  <c:v>183.18</c:v>
                </c:pt>
                <c:pt idx="17">
                  <c:v>185.74</c:v>
                </c:pt>
                <c:pt idx="18">
                  <c:v>211.33</c:v>
                </c:pt>
                <c:pt idx="19">
                  <c:v>215.38</c:v>
                </c:pt>
                <c:pt idx="20">
                  <c:v>208.5</c:v>
                </c:pt>
                <c:pt idx="21">
                  <c:v>196.01</c:v>
                </c:pt>
                <c:pt idx="22">
                  <c:v>179.05</c:v>
                </c:pt>
                <c:pt idx="23">
                  <c:v>174.17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'04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'!$G$9:$G$32</c:f>
              <c:numCache>
                <c:formatCode>0.00</c:formatCode>
                <c:ptCount val="24"/>
                <c:pt idx="0">
                  <c:v>87.639868230310924</c:v>
                </c:pt>
                <c:pt idx="1">
                  <c:v>85.274764929043442</c:v>
                </c:pt>
                <c:pt idx="2">
                  <c:v>75.860280499983304</c:v>
                </c:pt>
                <c:pt idx="3">
                  <c:v>73.369827554811778</c:v>
                </c:pt>
                <c:pt idx="4">
                  <c:v>81.427114209630176</c:v>
                </c:pt>
                <c:pt idx="5">
                  <c:v>69.800391231958173</c:v>
                </c:pt>
                <c:pt idx="6">
                  <c:v>77.792506181995691</c:v>
                </c:pt>
                <c:pt idx="7">
                  <c:v>79.362541110582185</c:v>
                </c:pt>
                <c:pt idx="8">
                  <c:v>84.500278915046479</c:v>
                </c:pt>
                <c:pt idx="9">
                  <c:v>73.303024696996786</c:v>
                </c:pt>
                <c:pt idx="10">
                  <c:v>76.482396003985556</c:v>
                </c:pt>
                <c:pt idx="11">
                  <c:v>67.623522558847384</c:v>
                </c:pt>
                <c:pt idx="12">
                  <c:v>75.101513883514016</c:v>
                </c:pt>
                <c:pt idx="13">
                  <c:v>68.806090427039621</c:v>
                </c:pt>
                <c:pt idx="14">
                  <c:v>79.506856398997755</c:v>
                </c:pt>
                <c:pt idx="15">
                  <c:v>91.615583772285277</c:v>
                </c:pt>
                <c:pt idx="16">
                  <c:v>94.244165869546521</c:v>
                </c:pt>
                <c:pt idx="17">
                  <c:v>93.835817275663686</c:v>
                </c:pt>
                <c:pt idx="18">
                  <c:v>104.51580905789005</c:v>
                </c:pt>
                <c:pt idx="19">
                  <c:v>107.25694015187099</c:v>
                </c:pt>
                <c:pt idx="20">
                  <c:v>100.62170191554399</c:v>
                </c:pt>
                <c:pt idx="21">
                  <c:v>95.868329753080417</c:v>
                </c:pt>
                <c:pt idx="22">
                  <c:v>89.709526897384009</c:v>
                </c:pt>
                <c:pt idx="23">
                  <c:v>88.659606692163308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'04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'!$H$9:$H$32</c:f>
              <c:numCache>
                <c:formatCode>0.00</c:formatCode>
                <c:ptCount val="24"/>
                <c:pt idx="0">
                  <c:v>60.973132008916963</c:v>
                </c:pt>
                <c:pt idx="1">
                  <c:v>61.529673184659138</c:v>
                </c:pt>
                <c:pt idx="2">
                  <c:v>59.842663325382652</c:v>
                </c:pt>
                <c:pt idx="3">
                  <c:v>59.55293231858608</c:v>
                </c:pt>
                <c:pt idx="4">
                  <c:v>59.287856345694863</c:v>
                </c:pt>
                <c:pt idx="5">
                  <c:v>59.080810876855345</c:v>
                </c:pt>
                <c:pt idx="6">
                  <c:v>57.999126746277277</c:v>
                </c:pt>
                <c:pt idx="7">
                  <c:v>62.584403874971891</c:v>
                </c:pt>
                <c:pt idx="8">
                  <c:v>62.724795312522247</c:v>
                </c:pt>
                <c:pt idx="9">
                  <c:v>62.328523703204681</c:v>
                </c:pt>
                <c:pt idx="10">
                  <c:v>61.352052851111118</c:v>
                </c:pt>
                <c:pt idx="11">
                  <c:v>59.508761438621377</c:v>
                </c:pt>
                <c:pt idx="12">
                  <c:v>52.742891449875714</c:v>
                </c:pt>
                <c:pt idx="13">
                  <c:v>45.614636934016545</c:v>
                </c:pt>
                <c:pt idx="14">
                  <c:v>57.580579489670676</c:v>
                </c:pt>
                <c:pt idx="15">
                  <c:v>77.152748816909792</c:v>
                </c:pt>
                <c:pt idx="16">
                  <c:v>81.599645634876794</c:v>
                </c:pt>
                <c:pt idx="17">
                  <c:v>84.685791868879718</c:v>
                </c:pt>
                <c:pt idx="18">
                  <c:v>98.623397492315974</c:v>
                </c:pt>
                <c:pt idx="19">
                  <c:v>99.778368773653057</c:v>
                </c:pt>
                <c:pt idx="20">
                  <c:v>99.795042920059046</c:v>
                </c:pt>
                <c:pt idx="21">
                  <c:v>92.533026923291089</c:v>
                </c:pt>
                <c:pt idx="22">
                  <c:v>82.376296875667251</c:v>
                </c:pt>
                <c:pt idx="23">
                  <c:v>78.731652902135707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'04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'!$I$9:$I$32</c:f>
              <c:numCache>
                <c:formatCode>0.00</c:formatCode>
                <c:ptCount val="24"/>
                <c:pt idx="0">
                  <c:v>6.0369997607721171</c:v>
                </c:pt>
                <c:pt idx="1">
                  <c:v>5.9655618862974205</c:v>
                </c:pt>
                <c:pt idx="2">
                  <c:v>5.5270561746340245</c:v>
                </c:pt>
                <c:pt idx="3">
                  <c:v>5.4172401266021364</c:v>
                </c:pt>
                <c:pt idx="4">
                  <c:v>5.7250294446749574</c:v>
                </c:pt>
                <c:pt idx="5">
                  <c:v>5.4787978911865292</c:v>
                </c:pt>
                <c:pt idx="6">
                  <c:v>5.7983670717270268</c:v>
                </c:pt>
                <c:pt idx="7">
                  <c:v>6.2030550144459351</c:v>
                </c:pt>
                <c:pt idx="8">
                  <c:v>6.5549257724312877</c:v>
                </c:pt>
                <c:pt idx="9">
                  <c:v>6.3284515997985391</c:v>
                </c:pt>
                <c:pt idx="10">
                  <c:v>6.3455511449033377</c:v>
                </c:pt>
                <c:pt idx="11">
                  <c:v>6.1677160025312485</c:v>
                </c:pt>
                <c:pt idx="12">
                  <c:v>6.2155946666102562</c:v>
                </c:pt>
                <c:pt idx="13">
                  <c:v>5.6292726389438297</c:v>
                </c:pt>
                <c:pt idx="14">
                  <c:v>6.6225641113315685</c:v>
                </c:pt>
                <c:pt idx="15">
                  <c:v>7.3916674108049261</c:v>
                </c:pt>
                <c:pt idx="16">
                  <c:v>7.3361884955766907</c:v>
                </c:pt>
                <c:pt idx="17">
                  <c:v>7.218390855456617</c:v>
                </c:pt>
                <c:pt idx="18">
                  <c:v>8.1907934497939703</c:v>
                </c:pt>
                <c:pt idx="19">
                  <c:v>8.3446910744759446</c:v>
                </c:pt>
                <c:pt idx="20">
                  <c:v>8.0832551643969719</c:v>
                </c:pt>
                <c:pt idx="21">
                  <c:v>7.6086433236284829</c:v>
                </c:pt>
                <c:pt idx="22">
                  <c:v>6.9641762269487497</c:v>
                </c:pt>
                <c:pt idx="23">
                  <c:v>6.7787404057009706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'04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5.3</c:v>
                </c:pt>
                <c:pt idx="6">
                  <c:v>5.5</c:v>
                </c:pt>
                <c:pt idx="7">
                  <c:v>6.8</c:v>
                </c:pt>
                <c:pt idx="8">
                  <c:v>5.3</c:v>
                </c:pt>
                <c:pt idx="9">
                  <c:v>5.5</c:v>
                </c:pt>
                <c:pt idx="10">
                  <c:v>5.3</c:v>
                </c:pt>
                <c:pt idx="11">
                  <c:v>5.2</c:v>
                </c:pt>
                <c:pt idx="12">
                  <c:v>3.7</c:v>
                </c:pt>
                <c:pt idx="13">
                  <c:v>7.2</c:v>
                </c:pt>
                <c:pt idx="14">
                  <c:v>6.7</c:v>
                </c:pt>
                <c:pt idx="15">
                  <c:v>5</c:v>
                </c:pt>
                <c:pt idx="16">
                  <c:v>1.4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'04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'04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'04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'04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'04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'04 SEP 23 '!$AJ$9:$AJ$32</c:f>
              <c:numCache>
                <c:formatCode>0.00</c:formatCode>
                <c:ptCount val="24"/>
                <c:pt idx="0">
                  <c:v>87.639868230310924</c:v>
                </c:pt>
                <c:pt idx="1">
                  <c:v>85.274764929043442</c:v>
                </c:pt>
                <c:pt idx="2">
                  <c:v>75.860280499983304</c:v>
                </c:pt>
                <c:pt idx="3">
                  <c:v>73.369827554811778</c:v>
                </c:pt>
                <c:pt idx="4">
                  <c:v>81.427114209630176</c:v>
                </c:pt>
                <c:pt idx="5">
                  <c:v>75.10039123195817</c:v>
                </c:pt>
                <c:pt idx="6">
                  <c:v>83.292506181995691</c:v>
                </c:pt>
                <c:pt idx="7">
                  <c:v>86.162541110582183</c:v>
                </c:pt>
                <c:pt idx="8">
                  <c:v>89.800278915046476</c:v>
                </c:pt>
                <c:pt idx="9">
                  <c:v>78.803024696996786</c:v>
                </c:pt>
                <c:pt idx="10">
                  <c:v>81.782396003985554</c:v>
                </c:pt>
                <c:pt idx="11">
                  <c:v>72.823522558847387</c:v>
                </c:pt>
                <c:pt idx="12">
                  <c:v>78.801513883514019</c:v>
                </c:pt>
                <c:pt idx="13">
                  <c:v>76.006090427039624</c:v>
                </c:pt>
                <c:pt idx="14">
                  <c:v>86.206856398997758</c:v>
                </c:pt>
                <c:pt idx="15">
                  <c:v>96.615583772285277</c:v>
                </c:pt>
                <c:pt idx="16">
                  <c:v>95.644165869546526</c:v>
                </c:pt>
                <c:pt idx="17">
                  <c:v>93.835817275663686</c:v>
                </c:pt>
                <c:pt idx="18">
                  <c:v>104.51580905789005</c:v>
                </c:pt>
                <c:pt idx="19">
                  <c:v>107.25694015187099</c:v>
                </c:pt>
                <c:pt idx="20">
                  <c:v>100.62170191554399</c:v>
                </c:pt>
                <c:pt idx="21">
                  <c:v>95.868329753080417</c:v>
                </c:pt>
                <c:pt idx="22">
                  <c:v>89.709526897384009</c:v>
                </c:pt>
                <c:pt idx="23">
                  <c:v>88.659606692163308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'04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'04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'04 SEP 23 '!$AL$9:$AL$32</c:f>
              <c:numCache>
                <c:formatCode>0.00</c:formatCode>
                <c:ptCount val="24"/>
                <c:pt idx="0">
                  <c:v>60.973132008916963</c:v>
                </c:pt>
                <c:pt idx="1">
                  <c:v>61.529673184659138</c:v>
                </c:pt>
                <c:pt idx="2">
                  <c:v>59.842663325382652</c:v>
                </c:pt>
                <c:pt idx="3">
                  <c:v>59.55293231858608</c:v>
                </c:pt>
                <c:pt idx="4">
                  <c:v>59.287856345694863</c:v>
                </c:pt>
                <c:pt idx="5">
                  <c:v>59.380810876855342</c:v>
                </c:pt>
                <c:pt idx="6">
                  <c:v>59.279126746277278</c:v>
                </c:pt>
                <c:pt idx="7">
                  <c:v>66.654403874971891</c:v>
                </c:pt>
                <c:pt idx="8">
                  <c:v>71.924795312522249</c:v>
                </c:pt>
                <c:pt idx="9">
                  <c:v>77.18852370320468</c:v>
                </c:pt>
                <c:pt idx="10">
                  <c:v>74.642052851111117</c:v>
                </c:pt>
                <c:pt idx="11">
                  <c:v>79.098761438621381</c:v>
                </c:pt>
                <c:pt idx="12">
                  <c:v>74.332891449875717</c:v>
                </c:pt>
                <c:pt idx="13">
                  <c:v>62.284636934016547</c:v>
                </c:pt>
                <c:pt idx="14">
                  <c:v>77.230579489670674</c:v>
                </c:pt>
                <c:pt idx="15">
                  <c:v>86.292748816909793</c:v>
                </c:pt>
                <c:pt idx="16">
                  <c:v>85.859645634876799</c:v>
                </c:pt>
                <c:pt idx="17">
                  <c:v>84.685791868879718</c:v>
                </c:pt>
                <c:pt idx="18">
                  <c:v>98.623397492315974</c:v>
                </c:pt>
                <c:pt idx="19">
                  <c:v>99.778368773653057</c:v>
                </c:pt>
                <c:pt idx="20">
                  <c:v>99.795042920059046</c:v>
                </c:pt>
                <c:pt idx="21">
                  <c:v>92.533026923291089</c:v>
                </c:pt>
                <c:pt idx="22">
                  <c:v>82.376296875667251</c:v>
                </c:pt>
                <c:pt idx="23">
                  <c:v>78.731652902135707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Feuil1"/>
      <sheetName val="calcul des pertes et charges"/>
      <sheetName val="conso Aux"/>
    </sheetNames>
    <sheetDataSet>
      <sheetData sheetId="0"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F3" sqref="F3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101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45173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89</v>
      </c>
      <c r="AG4" s="173"/>
      <c r="AH4" s="173"/>
      <c r="AI4" s="173"/>
      <c r="AJ4" s="148" t="s">
        <v>102</v>
      </c>
      <c r="AK4" s="149"/>
      <c r="AL4" s="148" t="s">
        <v>103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90</v>
      </c>
      <c r="S6" s="158"/>
      <c r="T6" s="158"/>
      <c r="U6" s="158"/>
      <c r="V6" s="158"/>
      <c r="W6" s="158"/>
      <c r="X6" s="158"/>
      <c r="Y6" s="158"/>
      <c r="Z6" s="157" t="s">
        <v>91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88</v>
      </c>
      <c r="Y7" s="156"/>
      <c r="Z7" s="179" t="s">
        <v>3</v>
      </c>
      <c r="AA7" s="180"/>
      <c r="AB7" s="180"/>
      <c r="AC7" s="155"/>
      <c r="AD7" s="208" t="s">
        <v>88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32.630000000000003</v>
      </c>
      <c r="C9" s="51">
        <f t="shared" ref="C9:C32" si="0">AK9-AE9</f>
        <v>11.273675580947597</v>
      </c>
      <c r="D9" s="52">
        <f t="shared" ref="D9:D32" si="1">AM9-Y9</f>
        <v>47.919171795293664</v>
      </c>
      <c r="E9" s="59">
        <f t="shared" ref="E9:E32" si="2">(AG9+AI9)-Q9</f>
        <v>-26.562847376241244</v>
      </c>
      <c r="F9" s="76">
        <v>154.65</v>
      </c>
      <c r="G9" s="52">
        <f t="shared" ref="G9:G32" si="3">AJ9-AD9</f>
        <v>87.639868230310924</v>
      </c>
      <c r="H9" s="52">
        <f t="shared" ref="H9:H32" si="4">AL9-X9</f>
        <v>60.973132008916963</v>
      </c>
      <c r="I9" s="53">
        <f t="shared" ref="I9:I32" si="5">(AH9+AF9)-P9</f>
        <v>6.0369997607721171</v>
      </c>
      <c r="J9" s="58">
        <v>0</v>
      </c>
      <c r="K9" s="84">
        <v>32.64</v>
      </c>
      <c r="L9" s="67">
        <f>'[1]Exploitation '!M78</f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32.64</v>
      </c>
      <c r="R9" s="91">
        <v>0</v>
      </c>
      <c r="S9" s="84">
        <v>0</v>
      </c>
      <c r="T9" s="84">
        <v>0</v>
      </c>
      <c r="U9" s="84">
        <v>72.02</v>
      </c>
      <c r="V9" s="68">
        <v>0</v>
      </c>
      <c r="W9" s="90">
        <v>0</v>
      </c>
      <c r="X9" s="94">
        <f>R9+T9+V9</f>
        <v>0</v>
      </c>
      <c r="Y9" s="95">
        <f>S9+U9+W9</f>
        <v>72.02</v>
      </c>
      <c r="Z9" s="91">
        <v>0</v>
      </c>
      <c r="AA9" s="84">
        <v>0</v>
      </c>
      <c r="AB9" s="84">
        <v>0</v>
      </c>
      <c r="AC9" s="84">
        <v>65.739999999999995</v>
      </c>
      <c r="AD9" s="96">
        <f>Z9+AB9</f>
        <v>0</v>
      </c>
      <c r="AE9" s="52">
        <f>AA9+AC9</f>
        <v>65.739999999999995</v>
      </c>
      <c r="AF9" s="116">
        <v>0.16645241935483862</v>
      </c>
      <c r="AG9" s="117">
        <v>0.40281303763440862</v>
      </c>
      <c r="AH9" s="54">
        <f t="shared" ref="AH9:AH32" si="6">(F9+P9+X9+AD9)-(AJ9+AL9+AF9)</f>
        <v>5.8705473414172786</v>
      </c>
      <c r="AI9" s="63">
        <f t="shared" ref="AI9:AI32" si="7">(B9+Q9+Y9+AE9)-(AM9+AK9+AG9)</f>
        <v>5.6743395861243471</v>
      </c>
      <c r="AJ9" s="64">
        <v>87.639868230310924</v>
      </c>
      <c r="AK9" s="61">
        <v>77.013675580947591</v>
      </c>
      <c r="AL9" s="66">
        <v>60.973132008916963</v>
      </c>
      <c r="AM9" s="61">
        <v>119.93917179529366</v>
      </c>
      <c r="AS9" s="121"/>
      <c r="BA9" s="42"/>
      <c r="BB9" s="42"/>
    </row>
    <row r="10" spans="1:54" ht="15.75" x14ac:dyDescent="0.25">
      <c r="A10" s="25">
        <v>2</v>
      </c>
      <c r="B10" s="69">
        <v>22.71</v>
      </c>
      <c r="C10" s="51">
        <f t="shared" si="0"/>
        <v>8.5915460141129927</v>
      </c>
      <c r="D10" s="52">
        <f t="shared" si="1"/>
        <v>40.987945982015816</v>
      </c>
      <c r="E10" s="59">
        <f t="shared" si="2"/>
        <v>-26.869491996128822</v>
      </c>
      <c r="F10" s="68">
        <v>152.77000000000001</v>
      </c>
      <c r="G10" s="52">
        <f t="shared" si="3"/>
        <v>85.274764929043442</v>
      </c>
      <c r="H10" s="52">
        <f t="shared" si="4"/>
        <v>61.529673184659138</v>
      </c>
      <c r="I10" s="53">
        <f t="shared" si="5"/>
        <v>5.9655618862974205</v>
      </c>
      <c r="J10" s="58">
        <v>0</v>
      </c>
      <c r="K10" s="81">
        <v>32.700000000000003</v>
      </c>
      <c r="L10" s="67">
        <f>'[1]Exploitation '!M79</f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32.700000000000003</v>
      </c>
      <c r="R10" s="91">
        <v>0</v>
      </c>
      <c r="S10" s="84">
        <v>0</v>
      </c>
      <c r="T10" s="84">
        <v>0</v>
      </c>
      <c r="U10" s="84">
        <v>72.489999999999995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72.489999999999995</v>
      </c>
      <c r="Z10" s="91">
        <v>0</v>
      </c>
      <c r="AA10" s="84">
        <v>0</v>
      </c>
      <c r="AB10" s="84">
        <v>0</v>
      </c>
      <c r="AC10" s="84">
        <v>66.319999999999993</v>
      </c>
      <c r="AD10" s="96">
        <f t="shared" ref="AD10:AD32" si="12">Z10+AB10</f>
        <v>0</v>
      </c>
      <c r="AE10" s="52">
        <f t="shared" ref="AE10:AE32" si="13">AA10+AC10</f>
        <v>66.319999999999993</v>
      </c>
      <c r="AF10" s="118">
        <v>0.16645241935483862</v>
      </c>
      <c r="AG10" s="117">
        <v>0.40281303763440862</v>
      </c>
      <c r="AH10" s="54">
        <f t="shared" si="6"/>
        <v>5.799109466942582</v>
      </c>
      <c r="AI10" s="63">
        <f t="shared" si="7"/>
        <v>5.4276949662367713</v>
      </c>
      <c r="AJ10" s="64">
        <v>85.274764929043442</v>
      </c>
      <c r="AK10" s="61">
        <v>74.911546014112986</v>
      </c>
      <c r="AL10" s="66">
        <v>61.529673184659138</v>
      </c>
      <c r="AM10" s="61">
        <v>113.47794598201581</v>
      </c>
      <c r="AS10" s="121"/>
      <c r="BA10" s="42"/>
      <c r="BB10" s="42"/>
    </row>
    <row r="11" spans="1:54" ht="15" customHeight="1" x14ac:dyDescent="0.25">
      <c r="A11" s="25">
        <v>3</v>
      </c>
      <c r="B11" s="69">
        <v>32.99</v>
      </c>
      <c r="C11" s="51">
        <f t="shared" si="0"/>
        <v>5.6461227076236185</v>
      </c>
      <c r="D11" s="52">
        <f t="shared" si="1"/>
        <v>54.149753015351386</v>
      </c>
      <c r="E11" s="59">
        <f t="shared" si="2"/>
        <v>-26.80587572297501</v>
      </c>
      <c r="F11" s="68">
        <v>141.22999999999999</v>
      </c>
      <c r="G11" s="52">
        <f t="shared" si="3"/>
        <v>75.860280499983304</v>
      </c>
      <c r="H11" s="52">
        <f t="shared" si="4"/>
        <v>59.842663325382652</v>
      </c>
      <c r="I11" s="53">
        <f t="shared" si="5"/>
        <v>5.5270561746340245</v>
      </c>
      <c r="J11" s="58">
        <v>0</v>
      </c>
      <c r="K11" s="81">
        <v>32.53</v>
      </c>
      <c r="L11" s="67">
        <f>'[1]Exploitation '!M80</f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32.53</v>
      </c>
      <c r="R11" s="91">
        <v>0</v>
      </c>
      <c r="S11" s="84">
        <v>0</v>
      </c>
      <c r="T11" s="84">
        <v>0</v>
      </c>
      <c r="U11" s="84">
        <v>58.79</v>
      </c>
      <c r="V11" s="84">
        <v>0</v>
      </c>
      <c r="W11" s="84">
        <v>0</v>
      </c>
      <c r="X11" s="94">
        <f t="shared" si="10"/>
        <v>0</v>
      </c>
      <c r="Y11" s="95">
        <f t="shared" si="11"/>
        <v>58.79</v>
      </c>
      <c r="Z11" s="91">
        <v>0</v>
      </c>
      <c r="AA11" s="84">
        <v>0</v>
      </c>
      <c r="AB11" s="84">
        <v>0</v>
      </c>
      <c r="AC11" s="84">
        <v>66.11</v>
      </c>
      <c r="AD11" s="96">
        <f t="shared" si="12"/>
        <v>0</v>
      </c>
      <c r="AE11" s="52">
        <f t="shared" si="13"/>
        <v>66.11</v>
      </c>
      <c r="AF11" s="118">
        <v>0.16645241935483862</v>
      </c>
      <c r="AG11" s="117">
        <v>0.40281303763440862</v>
      </c>
      <c r="AH11" s="54">
        <f t="shared" si="6"/>
        <v>5.3606037552791861</v>
      </c>
      <c r="AI11" s="63">
        <f t="shared" si="7"/>
        <v>5.3213112393905817</v>
      </c>
      <c r="AJ11" s="64">
        <v>75.860280499983304</v>
      </c>
      <c r="AK11" s="61">
        <v>71.756122707623618</v>
      </c>
      <c r="AL11" s="66">
        <v>59.842663325382652</v>
      </c>
      <c r="AM11" s="61">
        <v>112.93975301535139</v>
      </c>
      <c r="AS11" s="121"/>
      <c r="BA11" s="42"/>
      <c r="BB11" s="42"/>
    </row>
    <row r="12" spans="1:54" ht="15" customHeight="1" x14ac:dyDescent="0.25">
      <c r="A12" s="25">
        <v>4</v>
      </c>
      <c r="B12" s="69">
        <v>28.04</v>
      </c>
      <c r="C12" s="51">
        <f t="shared" si="0"/>
        <v>4.9857984348949884</v>
      </c>
      <c r="D12" s="52">
        <f t="shared" si="1"/>
        <v>49.945933888972938</v>
      </c>
      <c r="E12" s="59">
        <f t="shared" si="2"/>
        <v>-26.891732323867963</v>
      </c>
      <c r="F12" s="68">
        <v>138.34</v>
      </c>
      <c r="G12" s="52">
        <f t="shared" si="3"/>
        <v>73.369827554811778</v>
      </c>
      <c r="H12" s="52">
        <f t="shared" si="4"/>
        <v>59.55293231858608</v>
      </c>
      <c r="I12" s="53">
        <f t="shared" si="5"/>
        <v>5.4172401266021364</v>
      </c>
      <c r="J12" s="58">
        <v>0</v>
      </c>
      <c r="K12" s="81">
        <v>32.47</v>
      </c>
      <c r="L12" s="67">
        <f>'[1]Exploitation '!M81</f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32.47</v>
      </c>
      <c r="R12" s="91">
        <v>0</v>
      </c>
      <c r="S12" s="84">
        <v>0</v>
      </c>
      <c r="T12" s="84">
        <v>0</v>
      </c>
      <c r="U12" s="84">
        <v>59.35</v>
      </c>
      <c r="V12" s="84">
        <v>0</v>
      </c>
      <c r="W12" s="84">
        <v>0</v>
      </c>
      <c r="X12" s="94">
        <f t="shared" si="10"/>
        <v>0</v>
      </c>
      <c r="Y12" s="95">
        <f t="shared" si="11"/>
        <v>59.35</v>
      </c>
      <c r="Z12" s="91">
        <v>0</v>
      </c>
      <c r="AA12" s="84">
        <v>0</v>
      </c>
      <c r="AB12" s="84">
        <v>0</v>
      </c>
      <c r="AC12" s="84">
        <v>65.349999999999994</v>
      </c>
      <c r="AD12" s="96">
        <f t="shared" si="12"/>
        <v>0</v>
      </c>
      <c r="AE12" s="52">
        <f t="shared" si="13"/>
        <v>65.349999999999994</v>
      </c>
      <c r="AF12" s="118">
        <v>0.16645241935483862</v>
      </c>
      <c r="AG12" s="117">
        <v>0.40281303763440862</v>
      </c>
      <c r="AH12" s="54">
        <f t="shared" si="6"/>
        <v>5.2507877072472979</v>
      </c>
      <c r="AI12" s="63">
        <f t="shared" si="7"/>
        <v>5.1754546384976265</v>
      </c>
      <c r="AJ12" s="64">
        <v>73.369827554811778</v>
      </c>
      <c r="AK12" s="61">
        <v>70.335798434894983</v>
      </c>
      <c r="AL12" s="66">
        <v>59.55293231858608</v>
      </c>
      <c r="AM12" s="61">
        <v>109.29593388897294</v>
      </c>
      <c r="AS12" s="121"/>
      <c r="BA12" s="42"/>
      <c r="BB12" s="42"/>
    </row>
    <row r="13" spans="1:54" ht="15.75" x14ac:dyDescent="0.25">
      <c r="A13" s="25">
        <v>5</v>
      </c>
      <c r="B13" s="69">
        <v>27.509999999999998</v>
      </c>
      <c r="C13" s="51">
        <f t="shared" si="0"/>
        <v>7.4913992849626965</v>
      </c>
      <c r="D13" s="52">
        <f t="shared" si="1"/>
        <v>47.094733961467846</v>
      </c>
      <c r="E13" s="59">
        <f t="shared" si="2"/>
        <v>-27.076133246430551</v>
      </c>
      <c r="F13" s="68">
        <v>146.44</v>
      </c>
      <c r="G13" s="52">
        <f t="shared" si="3"/>
        <v>81.427114209630176</v>
      </c>
      <c r="H13" s="52">
        <f t="shared" si="4"/>
        <v>59.287856345694863</v>
      </c>
      <c r="I13" s="53">
        <f t="shared" si="5"/>
        <v>5.7250294446749574</v>
      </c>
      <c r="J13" s="58">
        <v>0</v>
      </c>
      <c r="K13" s="81">
        <v>32.659999999999997</v>
      </c>
      <c r="L13" s="67">
        <f>'[1]Exploitation '!M82</f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32.659999999999997</v>
      </c>
      <c r="R13" s="91">
        <v>0</v>
      </c>
      <c r="S13" s="84">
        <v>0</v>
      </c>
      <c r="T13" s="84">
        <v>0</v>
      </c>
      <c r="U13" s="84">
        <v>59.35</v>
      </c>
      <c r="V13" s="84">
        <v>0</v>
      </c>
      <c r="W13" s="84">
        <v>0</v>
      </c>
      <c r="X13" s="94">
        <f t="shared" si="10"/>
        <v>0</v>
      </c>
      <c r="Y13" s="95">
        <f t="shared" si="11"/>
        <v>59.35</v>
      </c>
      <c r="Z13" s="91">
        <v>0</v>
      </c>
      <c r="AA13" s="84">
        <v>0</v>
      </c>
      <c r="AB13" s="84">
        <v>0</v>
      </c>
      <c r="AC13" s="84">
        <v>65.89</v>
      </c>
      <c r="AD13" s="96">
        <f t="shared" si="12"/>
        <v>0</v>
      </c>
      <c r="AE13" s="52">
        <f t="shared" si="13"/>
        <v>65.89</v>
      </c>
      <c r="AF13" s="118">
        <v>0.16645241935483862</v>
      </c>
      <c r="AG13" s="117">
        <v>0.40281303763440862</v>
      </c>
      <c r="AH13" s="54">
        <f t="shared" si="6"/>
        <v>5.558577025320119</v>
      </c>
      <c r="AI13" s="63">
        <f t="shared" si="7"/>
        <v>5.1810537159350361</v>
      </c>
      <c r="AJ13" s="64">
        <v>81.427114209630176</v>
      </c>
      <c r="AK13" s="61">
        <v>73.381399284962697</v>
      </c>
      <c r="AL13" s="66">
        <v>59.287856345694863</v>
      </c>
      <c r="AM13" s="61">
        <v>106.44473396146785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26.52</v>
      </c>
      <c r="C14" s="51">
        <f t="shared" si="0"/>
        <v>5.1282180821139178</v>
      </c>
      <c r="D14" s="52">
        <f t="shared" si="1"/>
        <v>48.391151322585578</v>
      </c>
      <c r="E14" s="59">
        <f t="shared" si="2"/>
        <v>-26.999369404699486</v>
      </c>
      <c r="F14" s="68">
        <v>134.36000000000001</v>
      </c>
      <c r="G14" s="52">
        <f t="shared" si="3"/>
        <v>69.800391231958173</v>
      </c>
      <c r="H14" s="52">
        <f t="shared" si="4"/>
        <v>59.080810876855345</v>
      </c>
      <c r="I14" s="53">
        <f t="shared" si="5"/>
        <v>5.4787978911865292</v>
      </c>
      <c r="J14" s="58">
        <v>0</v>
      </c>
      <c r="K14" s="81">
        <v>32.56</v>
      </c>
      <c r="L14" s="67">
        <f>'[1]Exploitation '!M83</f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32.56</v>
      </c>
      <c r="R14" s="91">
        <v>0.3</v>
      </c>
      <c r="S14" s="84">
        <v>0</v>
      </c>
      <c r="T14" s="84">
        <v>0</v>
      </c>
      <c r="U14" s="84">
        <v>59.1</v>
      </c>
      <c r="V14" s="84">
        <v>0</v>
      </c>
      <c r="W14" s="84">
        <v>0</v>
      </c>
      <c r="X14" s="94">
        <f t="shared" si="10"/>
        <v>0.3</v>
      </c>
      <c r="Y14" s="95">
        <f t="shared" si="11"/>
        <v>59.1</v>
      </c>
      <c r="Z14" s="91">
        <v>5.3</v>
      </c>
      <c r="AA14" s="84">
        <v>0</v>
      </c>
      <c r="AB14" s="84">
        <v>0</v>
      </c>
      <c r="AC14" s="84">
        <v>66.400000000000006</v>
      </c>
      <c r="AD14" s="96">
        <f t="shared" si="12"/>
        <v>5.3</v>
      </c>
      <c r="AE14" s="52">
        <f t="shared" si="13"/>
        <v>66.400000000000006</v>
      </c>
      <c r="AF14" s="118">
        <v>0.16645241935483862</v>
      </c>
      <c r="AG14" s="117">
        <v>0.40281303763440862</v>
      </c>
      <c r="AH14" s="54">
        <f t="shared" si="6"/>
        <v>5.3123454718316907</v>
      </c>
      <c r="AI14" s="63">
        <f t="shared" si="7"/>
        <v>5.1578175576661067</v>
      </c>
      <c r="AJ14" s="64">
        <v>75.10039123195817</v>
      </c>
      <c r="AK14" s="61">
        <v>71.528218082113924</v>
      </c>
      <c r="AL14" s="66">
        <v>59.380810876855342</v>
      </c>
      <c r="AM14" s="61">
        <v>107.49115132258558</v>
      </c>
      <c r="AS14" s="121"/>
      <c r="BA14" s="42"/>
      <c r="BB14" s="42"/>
    </row>
    <row r="15" spans="1:54" ht="15.75" x14ac:dyDescent="0.25">
      <c r="A15" s="25">
        <v>7</v>
      </c>
      <c r="B15" s="69">
        <v>42.58</v>
      </c>
      <c r="C15" s="51">
        <f t="shared" si="0"/>
        <v>9.4750417589907272</v>
      </c>
      <c r="D15" s="52">
        <f t="shared" si="1"/>
        <v>59.378512969207073</v>
      </c>
      <c r="E15" s="59">
        <f t="shared" si="2"/>
        <v>-26.273554728197823</v>
      </c>
      <c r="F15" s="68">
        <v>141.59</v>
      </c>
      <c r="G15" s="52">
        <f t="shared" si="3"/>
        <v>77.792506181995691</v>
      </c>
      <c r="H15" s="52">
        <f t="shared" si="4"/>
        <v>57.999126746277277</v>
      </c>
      <c r="I15" s="53">
        <f t="shared" si="5"/>
        <v>5.7983670717270268</v>
      </c>
      <c r="J15" s="58">
        <v>0</v>
      </c>
      <c r="K15" s="81">
        <v>32.26</v>
      </c>
      <c r="L15" s="67">
        <f>'[1]Exploitation '!M84</f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32.26</v>
      </c>
      <c r="R15" s="91">
        <v>1.28</v>
      </c>
      <c r="S15" s="84">
        <v>0</v>
      </c>
      <c r="T15" s="84">
        <v>0</v>
      </c>
      <c r="U15" s="84">
        <v>58.51</v>
      </c>
      <c r="V15" s="84">
        <v>0</v>
      </c>
      <c r="W15" s="84">
        <v>0</v>
      </c>
      <c r="X15" s="94">
        <f t="shared" si="10"/>
        <v>1.28</v>
      </c>
      <c r="Y15" s="95">
        <f t="shared" si="11"/>
        <v>58.51</v>
      </c>
      <c r="Z15" s="91">
        <v>5.5</v>
      </c>
      <c r="AA15" s="84">
        <v>0</v>
      </c>
      <c r="AB15" s="84">
        <v>0</v>
      </c>
      <c r="AC15" s="84">
        <v>66.44</v>
      </c>
      <c r="AD15" s="96">
        <f t="shared" si="12"/>
        <v>5.5</v>
      </c>
      <c r="AE15" s="52">
        <f t="shared" si="13"/>
        <v>66.44</v>
      </c>
      <c r="AF15" s="118">
        <v>0.16645241935483862</v>
      </c>
      <c r="AG15" s="117">
        <v>0.40281303763440862</v>
      </c>
      <c r="AH15" s="54">
        <f t="shared" si="6"/>
        <v>5.6319146523721884</v>
      </c>
      <c r="AI15" s="63">
        <f t="shared" si="7"/>
        <v>5.5836322341677658</v>
      </c>
      <c r="AJ15" s="64">
        <v>83.292506181995691</v>
      </c>
      <c r="AK15" s="61">
        <v>75.915041758990725</v>
      </c>
      <c r="AL15" s="66">
        <v>59.279126746277278</v>
      </c>
      <c r="AM15" s="61">
        <v>117.88851296920707</v>
      </c>
      <c r="AS15" s="121"/>
      <c r="BA15" s="42"/>
      <c r="BB15" s="42"/>
    </row>
    <row r="16" spans="1:54" ht="15.75" x14ac:dyDescent="0.25">
      <c r="A16" s="25">
        <v>8</v>
      </c>
      <c r="B16" s="69">
        <v>60.320000000000007</v>
      </c>
      <c r="C16" s="51">
        <f t="shared" si="0"/>
        <v>25.340597632093278</v>
      </c>
      <c r="D16" s="52">
        <f t="shared" si="1"/>
        <v>60.966380516987869</v>
      </c>
      <c r="E16" s="59">
        <f t="shared" si="2"/>
        <v>-25.986978149081153</v>
      </c>
      <c r="F16" s="68">
        <v>148.15</v>
      </c>
      <c r="G16" s="52">
        <f t="shared" si="3"/>
        <v>79.362541110582185</v>
      </c>
      <c r="H16" s="52">
        <f t="shared" si="4"/>
        <v>62.584403874971891</v>
      </c>
      <c r="I16" s="53">
        <f t="shared" si="5"/>
        <v>6.2030550144459351</v>
      </c>
      <c r="J16" s="58">
        <v>0</v>
      </c>
      <c r="K16" s="81">
        <v>32.46</v>
      </c>
      <c r="L16" s="67">
        <f>'[1]Exploitation '!M85</f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32.46</v>
      </c>
      <c r="R16" s="91">
        <v>4.07</v>
      </c>
      <c r="S16" s="84">
        <v>0</v>
      </c>
      <c r="T16" s="84">
        <v>0</v>
      </c>
      <c r="U16" s="84">
        <v>58.61</v>
      </c>
      <c r="V16" s="84">
        <v>0</v>
      </c>
      <c r="W16" s="84">
        <v>0</v>
      </c>
      <c r="X16" s="94">
        <f t="shared" si="10"/>
        <v>4.07</v>
      </c>
      <c r="Y16" s="95">
        <f t="shared" si="11"/>
        <v>58.61</v>
      </c>
      <c r="Z16" s="91">
        <v>6.8</v>
      </c>
      <c r="AA16" s="84">
        <v>0</v>
      </c>
      <c r="AB16" s="84">
        <v>0</v>
      </c>
      <c r="AC16" s="84">
        <v>65.78</v>
      </c>
      <c r="AD16" s="96">
        <f t="shared" si="12"/>
        <v>6.8</v>
      </c>
      <c r="AE16" s="52">
        <f t="shared" si="13"/>
        <v>65.78</v>
      </c>
      <c r="AF16" s="118">
        <v>0.16645241935483862</v>
      </c>
      <c r="AG16" s="117">
        <v>0.40281303763440862</v>
      </c>
      <c r="AH16" s="54">
        <f t="shared" si="6"/>
        <v>6.0366025950910966</v>
      </c>
      <c r="AI16" s="63">
        <f t="shared" si="7"/>
        <v>6.0702088132844381</v>
      </c>
      <c r="AJ16" s="64">
        <v>86.162541110582183</v>
      </c>
      <c r="AK16" s="61">
        <v>91.120597632093279</v>
      </c>
      <c r="AL16" s="66">
        <v>66.654403874971891</v>
      </c>
      <c r="AM16" s="61">
        <v>119.57638051698787</v>
      </c>
      <c r="AS16" s="121"/>
      <c r="BA16" s="42"/>
      <c r="BB16" s="42"/>
    </row>
    <row r="17" spans="1:54" ht="15.75" x14ac:dyDescent="0.25">
      <c r="A17" s="25">
        <v>9</v>
      </c>
      <c r="B17" s="69">
        <v>77.05</v>
      </c>
      <c r="C17" s="51">
        <f t="shared" si="0"/>
        <v>28.75002911891012</v>
      </c>
      <c r="D17" s="52">
        <f t="shared" si="1"/>
        <v>73.791202949681676</v>
      </c>
      <c r="E17" s="59">
        <f t="shared" si="2"/>
        <v>-25.491232068591778</v>
      </c>
      <c r="F17" s="68">
        <v>153.78</v>
      </c>
      <c r="G17" s="52">
        <f t="shared" si="3"/>
        <v>84.500278915046479</v>
      </c>
      <c r="H17" s="52">
        <f t="shared" si="4"/>
        <v>62.724795312522247</v>
      </c>
      <c r="I17" s="53">
        <f t="shared" si="5"/>
        <v>6.5549257724312877</v>
      </c>
      <c r="J17" s="58">
        <v>0</v>
      </c>
      <c r="K17" s="81">
        <v>32.450000000000003</v>
      </c>
      <c r="L17" s="67">
        <f>'[1]Exploitation '!M86</f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32.450000000000003</v>
      </c>
      <c r="R17" s="91">
        <v>9.1999999999999993</v>
      </c>
      <c r="S17" s="84">
        <v>0</v>
      </c>
      <c r="T17" s="84">
        <v>0</v>
      </c>
      <c r="U17" s="84">
        <v>58.61</v>
      </c>
      <c r="V17" s="84">
        <v>0</v>
      </c>
      <c r="W17" s="84">
        <v>0</v>
      </c>
      <c r="X17" s="94">
        <f t="shared" si="10"/>
        <v>9.1999999999999993</v>
      </c>
      <c r="Y17" s="95">
        <f t="shared" si="11"/>
        <v>58.61</v>
      </c>
      <c r="Z17" s="91">
        <v>5.3</v>
      </c>
      <c r="AA17" s="84">
        <v>0</v>
      </c>
      <c r="AB17" s="84">
        <v>0</v>
      </c>
      <c r="AC17" s="84">
        <v>66.41</v>
      </c>
      <c r="AD17" s="96">
        <f t="shared" si="12"/>
        <v>5.3</v>
      </c>
      <c r="AE17" s="52">
        <f t="shared" si="13"/>
        <v>66.41</v>
      </c>
      <c r="AF17" s="118">
        <v>0.16645241935483862</v>
      </c>
      <c r="AG17" s="117">
        <v>0.40281303763440862</v>
      </c>
      <c r="AH17" s="54">
        <f t="shared" si="6"/>
        <v>6.3884733530764493</v>
      </c>
      <c r="AI17" s="63">
        <f t="shared" si="7"/>
        <v>6.5559548937738157</v>
      </c>
      <c r="AJ17" s="64">
        <v>89.800278915046476</v>
      </c>
      <c r="AK17" s="61">
        <v>95.160029118910117</v>
      </c>
      <c r="AL17" s="66">
        <v>71.924795312522249</v>
      </c>
      <c r="AM17" s="61">
        <v>132.40120294968168</v>
      </c>
      <c r="AS17" s="121"/>
      <c r="BA17" s="42"/>
      <c r="BB17" s="42"/>
    </row>
    <row r="18" spans="1:54" ht="15.75" x14ac:dyDescent="0.25">
      <c r="A18" s="25">
        <v>10</v>
      </c>
      <c r="B18" s="69">
        <v>81.259999999999991</v>
      </c>
      <c r="C18" s="51">
        <f t="shared" si="0"/>
        <v>34.170697897687148</v>
      </c>
      <c r="D18" s="52">
        <f t="shared" si="1"/>
        <v>72.5735489461497</v>
      </c>
      <c r="E18" s="59">
        <f t="shared" si="2"/>
        <v>-25.484246843836878</v>
      </c>
      <c r="F18" s="68">
        <v>141.96</v>
      </c>
      <c r="G18" s="52">
        <f t="shared" si="3"/>
        <v>73.303024696996786</v>
      </c>
      <c r="H18" s="52">
        <f t="shared" si="4"/>
        <v>62.328523703204681</v>
      </c>
      <c r="I18" s="53">
        <f t="shared" si="5"/>
        <v>6.3284515997985391</v>
      </c>
      <c r="J18" s="58">
        <v>0</v>
      </c>
      <c r="K18" s="81">
        <v>32.590000000000003</v>
      </c>
      <c r="L18" s="67">
        <f>'[1]Exploitation '!M87</f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32.590000000000003</v>
      </c>
      <c r="R18" s="91">
        <v>14.86</v>
      </c>
      <c r="S18" s="84">
        <v>0</v>
      </c>
      <c r="T18" s="84">
        <v>0</v>
      </c>
      <c r="U18" s="84">
        <v>58.61</v>
      </c>
      <c r="V18" s="84">
        <v>0</v>
      </c>
      <c r="W18" s="84">
        <v>0</v>
      </c>
      <c r="X18" s="94">
        <f t="shared" si="10"/>
        <v>14.86</v>
      </c>
      <c r="Y18" s="95">
        <f t="shared" si="11"/>
        <v>58.61</v>
      </c>
      <c r="Z18" s="91">
        <v>5.5</v>
      </c>
      <c r="AA18" s="84">
        <v>0</v>
      </c>
      <c r="AB18" s="84">
        <v>0</v>
      </c>
      <c r="AC18" s="84">
        <v>67.31</v>
      </c>
      <c r="AD18" s="96">
        <f t="shared" si="12"/>
        <v>5.5</v>
      </c>
      <c r="AE18" s="52">
        <f t="shared" si="13"/>
        <v>67.31</v>
      </c>
      <c r="AF18" s="118">
        <v>0.16645241935483862</v>
      </c>
      <c r="AG18" s="117">
        <v>0.40281303763440862</v>
      </c>
      <c r="AH18" s="54">
        <f t="shared" si="6"/>
        <v>6.1619991804437007</v>
      </c>
      <c r="AI18" s="63">
        <f t="shared" si="7"/>
        <v>6.7029401185287156</v>
      </c>
      <c r="AJ18" s="64">
        <v>78.803024696996786</v>
      </c>
      <c r="AK18" s="61">
        <v>101.48069789768715</v>
      </c>
      <c r="AL18" s="66">
        <v>77.18852370320468</v>
      </c>
      <c r="AM18" s="61">
        <v>131.1835489461497</v>
      </c>
      <c r="AS18" s="121"/>
      <c r="BA18" s="42"/>
      <c r="BB18" s="42"/>
    </row>
    <row r="19" spans="1:54" ht="15.75" x14ac:dyDescent="0.25">
      <c r="A19" s="25">
        <v>11</v>
      </c>
      <c r="B19" s="69">
        <v>81.819999999999993</v>
      </c>
      <c r="C19" s="51">
        <f t="shared" si="0"/>
        <v>30.734403077785046</v>
      </c>
      <c r="D19" s="52">
        <f t="shared" si="1"/>
        <v>76.761099012186335</v>
      </c>
      <c r="E19" s="59">
        <f t="shared" si="2"/>
        <v>-25.675502089971367</v>
      </c>
      <c r="F19" s="68">
        <v>144.18</v>
      </c>
      <c r="G19" s="52">
        <f t="shared" si="3"/>
        <v>76.482396003985556</v>
      </c>
      <c r="H19" s="52">
        <f t="shared" si="4"/>
        <v>61.352052851111118</v>
      </c>
      <c r="I19" s="53">
        <f t="shared" si="5"/>
        <v>6.3455511449033377</v>
      </c>
      <c r="J19" s="58">
        <v>0</v>
      </c>
      <c r="K19" s="81">
        <v>32.94</v>
      </c>
      <c r="L19" s="67">
        <f>'[1]Exploitation '!M88</f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32.94</v>
      </c>
      <c r="R19" s="91">
        <v>13.29</v>
      </c>
      <c r="S19" s="84">
        <v>0</v>
      </c>
      <c r="T19" s="84">
        <v>0</v>
      </c>
      <c r="U19" s="84">
        <v>58.61</v>
      </c>
      <c r="V19" s="84">
        <v>0</v>
      </c>
      <c r="W19" s="84">
        <v>0</v>
      </c>
      <c r="X19" s="94">
        <f t="shared" si="10"/>
        <v>13.29</v>
      </c>
      <c r="Y19" s="95">
        <f t="shared" si="11"/>
        <v>58.61</v>
      </c>
      <c r="Z19" s="91">
        <v>5.3</v>
      </c>
      <c r="AA19" s="84">
        <v>0</v>
      </c>
      <c r="AB19" s="84">
        <v>0</v>
      </c>
      <c r="AC19" s="84">
        <v>72.069999999999993</v>
      </c>
      <c r="AD19" s="96">
        <f t="shared" si="12"/>
        <v>5.3</v>
      </c>
      <c r="AE19" s="52">
        <f t="shared" si="13"/>
        <v>72.069999999999993</v>
      </c>
      <c r="AF19" s="118">
        <v>0.16645241935483862</v>
      </c>
      <c r="AG19" s="117">
        <v>0.40281303763440862</v>
      </c>
      <c r="AH19" s="54">
        <f t="shared" si="6"/>
        <v>6.1790987255484993</v>
      </c>
      <c r="AI19" s="63">
        <f t="shared" si="7"/>
        <v>6.8616848723942212</v>
      </c>
      <c r="AJ19" s="64">
        <v>81.782396003985554</v>
      </c>
      <c r="AK19" s="61">
        <v>102.80440307778504</v>
      </c>
      <c r="AL19" s="66">
        <v>74.642052851111117</v>
      </c>
      <c r="AM19" s="61">
        <v>135.37109901218633</v>
      </c>
      <c r="AS19" s="121"/>
      <c r="BA19" s="42"/>
      <c r="BB19" s="42"/>
    </row>
    <row r="20" spans="1:54" ht="15.75" x14ac:dyDescent="0.25">
      <c r="A20" s="25">
        <v>12</v>
      </c>
      <c r="B20" s="69">
        <v>59.72</v>
      </c>
      <c r="C20" s="51">
        <f t="shared" si="0"/>
        <v>19.151862897926577</v>
      </c>
      <c r="D20" s="52">
        <f t="shared" si="1"/>
        <v>66.383000188642555</v>
      </c>
      <c r="E20" s="59">
        <f t="shared" si="2"/>
        <v>-25.814863086569154</v>
      </c>
      <c r="F20" s="68">
        <v>133.30000000000001</v>
      </c>
      <c r="G20" s="52">
        <f t="shared" si="3"/>
        <v>67.623522558847384</v>
      </c>
      <c r="H20" s="52">
        <f t="shared" si="4"/>
        <v>59.508761438621377</v>
      </c>
      <c r="I20" s="53">
        <f t="shared" si="5"/>
        <v>6.1677160025312485</v>
      </c>
      <c r="J20" s="58">
        <v>0</v>
      </c>
      <c r="K20" s="81">
        <v>33.090000000000003</v>
      </c>
      <c r="L20" s="67">
        <f>'[1]Exploitation '!M89</f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33.090000000000003</v>
      </c>
      <c r="R20" s="91">
        <v>19.59</v>
      </c>
      <c r="S20" s="84">
        <v>0</v>
      </c>
      <c r="T20" s="84">
        <v>0</v>
      </c>
      <c r="U20" s="84">
        <v>73.2</v>
      </c>
      <c r="V20" s="84">
        <v>0</v>
      </c>
      <c r="W20" s="84">
        <v>0</v>
      </c>
      <c r="X20" s="94">
        <f t="shared" si="10"/>
        <v>19.59</v>
      </c>
      <c r="Y20" s="95">
        <f t="shared" si="11"/>
        <v>73.2</v>
      </c>
      <c r="Z20" s="91">
        <v>5.2</v>
      </c>
      <c r="AA20" s="84">
        <v>0</v>
      </c>
      <c r="AB20" s="84">
        <v>0</v>
      </c>
      <c r="AC20" s="84">
        <v>79.81</v>
      </c>
      <c r="AD20" s="96">
        <f t="shared" si="12"/>
        <v>5.2</v>
      </c>
      <c r="AE20" s="52">
        <f t="shared" si="13"/>
        <v>79.81</v>
      </c>
      <c r="AF20" s="118">
        <v>0.16645241935483862</v>
      </c>
      <c r="AG20" s="117">
        <v>0.40281303763440862</v>
      </c>
      <c r="AH20" s="54">
        <f t="shared" si="6"/>
        <v>6.0012635831764101</v>
      </c>
      <c r="AI20" s="63">
        <f t="shared" si="7"/>
        <v>6.8723238757964396</v>
      </c>
      <c r="AJ20" s="64">
        <v>72.823522558847387</v>
      </c>
      <c r="AK20" s="61">
        <v>98.961862897926579</v>
      </c>
      <c r="AL20" s="66">
        <v>79.098761438621381</v>
      </c>
      <c r="AM20" s="61">
        <v>139.58300018864256</v>
      </c>
      <c r="AS20" s="121"/>
      <c r="BA20" s="42"/>
      <c r="BB20" s="42"/>
    </row>
    <row r="21" spans="1:54" ht="15.75" x14ac:dyDescent="0.25">
      <c r="A21" s="25">
        <v>13</v>
      </c>
      <c r="B21" s="69">
        <v>40.450000000000003</v>
      </c>
      <c r="C21" s="51">
        <f t="shared" si="0"/>
        <v>8.953970192002032</v>
      </c>
      <c r="D21" s="52">
        <f t="shared" si="1"/>
        <v>57.702810851085971</v>
      </c>
      <c r="E21" s="59">
        <f t="shared" si="2"/>
        <v>-26.206781043088036</v>
      </c>
      <c r="F21" s="68">
        <v>134.06</v>
      </c>
      <c r="G21" s="52">
        <f t="shared" si="3"/>
        <v>75.101513883514016</v>
      </c>
      <c r="H21" s="52">
        <f t="shared" si="4"/>
        <v>52.742891449875714</v>
      </c>
      <c r="I21" s="53">
        <f t="shared" si="5"/>
        <v>6.2155946666102562</v>
      </c>
      <c r="J21" s="58">
        <v>0</v>
      </c>
      <c r="K21" s="81">
        <v>33.06</v>
      </c>
      <c r="L21" s="67">
        <f>'[1]Exploitation '!M90</f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33.06</v>
      </c>
      <c r="R21" s="91">
        <v>21.59</v>
      </c>
      <c r="S21" s="84">
        <v>0</v>
      </c>
      <c r="T21" s="84">
        <v>0</v>
      </c>
      <c r="U21" s="84">
        <v>73.540000000000006</v>
      </c>
      <c r="V21" s="84">
        <v>0</v>
      </c>
      <c r="W21" s="84">
        <v>0</v>
      </c>
      <c r="X21" s="94">
        <f t="shared" si="10"/>
        <v>21.59</v>
      </c>
      <c r="Y21" s="95">
        <f t="shared" si="11"/>
        <v>73.540000000000006</v>
      </c>
      <c r="Z21" s="91">
        <v>3.7</v>
      </c>
      <c r="AA21" s="84">
        <v>0</v>
      </c>
      <c r="AB21" s="84">
        <v>0</v>
      </c>
      <c r="AC21" s="84">
        <v>83.7</v>
      </c>
      <c r="AD21" s="96">
        <f t="shared" si="12"/>
        <v>3.7</v>
      </c>
      <c r="AE21" s="52">
        <f t="shared" si="13"/>
        <v>83.7</v>
      </c>
      <c r="AF21" s="118">
        <v>0.16645241935483862</v>
      </c>
      <c r="AG21" s="117">
        <v>0.40281303763440862</v>
      </c>
      <c r="AH21" s="54">
        <f t="shared" si="6"/>
        <v>6.0491422472554177</v>
      </c>
      <c r="AI21" s="63">
        <f t="shared" si="7"/>
        <v>6.4504059192775571</v>
      </c>
      <c r="AJ21" s="64">
        <v>78.801513883514019</v>
      </c>
      <c r="AK21" s="61">
        <v>92.653970192002035</v>
      </c>
      <c r="AL21" s="66">
        <v>74.332891449875717</v>
      </c>
      <c r="AM21" s="61">
        <v>131.24281085108598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58.370000000000005</v>
      </c>
      <c r="C22" s="51">
        <f t="shared" si="0"/>
        <v>13.90632179705598</v>
      </c>
      <c r="D22" s="52">
        <f t="shared" si="1"/>
        <v>69.659101237137648</v>
      </c>
      <c r="E22" s="59">
        <f t="shared" si="2"/>
        <v>-25.195423034193631</v>
      </c>
      <c r="F22" s="68">
        <v>120.05</v>
      </c>
      <c r="G22" s="52">
        <f t="shared" si="3"/>
        <v>68.806090427039621</v>
      </c>
      <c r="H22" s="52">
        <f t="shared" si="4"/>
        <v>45.614636934016545</v>
      </c>
      <c r="I22" s="53">
        <f t="shared" si="5"/>
        <v>5.6292726389438297</v>
      </c>
      <c r="J22" s="58">
        <v>0</v>
      </c>
      <c r="K22" s="81">
        <v>32.47</v>
      </c>
      <c r="L22" s="67">
        <f>'[1]Exploitation '!M91</f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32.47</v>
      </c>
      <c r="R22" s="91">
        <v>16.670000000000002</v>
      </c>
      <c r="S22" s="84">
        <v>0</v>
      </c>
      <c r="T22" s="84">
        <v>0</v>
      </c>
      <c r="U22" s="84">
        <v>73.33</v>
      </c>
      <c r="V22" s="84">
        <v>0</v>
      </c>
      <c r="W22" s="84">
        <v>0</v>
      </c>
      <c r="X22" s="94">
        <f t="shared" si="10"/>
        <v>16.670000000000002</v>
      </c>
      <c r="Y22" s="95">
        <f t="shared" si="11"/>
        <v>73.33</v>
      </c>
      <c r="Z22" s="91">
        <v>7.2</v>
      </c>
      <c r="AA22" s="84">
        <v>0</v>
      </c>
      <c r="AB22" s="84">
        <v>0</v>
      </c>
      <c r="AC22" s="84">
        <v>81.63</v>
      </c>
      <c r="AD22" s="96">
        <f t="shared" si="12"/>
        <v>7.2</v>
      </c>
      <c r="AE22" s="52">
        <f t="shared" si="13"/>
        <v>81.63</v>
      </c>
      <c r="AF22" s="118">
        <v>0.16645241935483862</v>
      </c>
      <c r="AG22" s="117">
        <v>0.40281303763440862</v>
      </c>
      <c r="AH22" s="54">
        <f t="shared" si="6"/>
        <v>5.4628202195889912</v>
      </c>
      <c r="AI22" s="63">
        <f t="shared" si="7"/>
        <v>6.8717639281719585</v>
      </c>
      <c r="AJ22" s="64">
        <v>76.006090427039624</v>
      </c>
      <c r="AK22" s="61">
        <v>95.536321797055976</v>
      </c>
      <c r="AL22" s="66">
        <v>62.284636934016547</v>
      </c>
      <c r="AM22" s="61">
        <v>142.98910123713765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64.210000000000008</v>
      </c>
      <c r="C23" s="51">
        <f t="shared" si="0"/>
        <v>16.848365995105951</v>
      </c>
      <c r="D23" s="52">
        <f t="shared" si="1"/>
        <v>72.269522855695215</v>
      </c>
      <c r="E23" s="59">
        <f t="shared" si="2"/>
        <v>-24.907888850801193</v>
      </c>
      <c r="F23" s="68">
        <v>143.71</v>
      </c>
      <c r="G23" s="52">
        <f t="shared" si="3"/>
        <v>79.506856398997755</v>
      </c>
      <c r="H23" s="52">
        <f t="shared" si="4"/>
        <v>57.580579489670676</v>
      </c>
      <c r="I23" s="53">
        <f t="shared" si="5"/>
        <v>6.6225641113315685</v>
      </c>
      <c r="J23" s="58">
        <v>0</v>
      </c>
      <c r="K23" s="81">
        <v>32.47</v>
      </c>
      <c r="L23" s="67">
        <f>'[1]Exploitation '!M92</f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32.47</v>
      </c>
      <c r="R23" s="91">
        <v>19.649999999999999</v>
      </c>
      <c r="S23" s="84">
        <v>0</v>
      </c>
      <c r="T23" s="84">
        <v>0</v>
      </c>
      <c r="U23" s="84">
        <v>72.34</v>
      </c>
      <c r="V23" s="84">
        <v>0</v>
      </c>
      <c r="W23" s="84">
        <v>0</v>
      </c>
      <c r="X23" s="94">
        <f t="shared" si="10"/>
        <v>19.649999999999999</v>
      </c>
      <c r="Y23" s="95">
        <f t="shared" si="11"/>
        <v>72.34</v>
      </c>
      <c r="Z23" s="91">
        <v>6.7</v>
      </c>
      <c r="AA23" s="84">
        <v>0</v>
      </c>
      <c r="AB23" s="84">
        <v>0</v>
      </c>
      <c r="AC23" s="84">
        <v>87.05</v>
      </c>
      <c r="AD23" s="96">
        <f t="shared" si="12"/>
        <v>6.7</v>
      </c>
      <c r="AE23" s="52">
        <f t="shared" si="13"/>
        <v>87.05</v>
      </c>
      <c r="AF23" s="118">
        <v>0.16645241935483862</v>
      </c>
      <c r="AG23" s="117">
        <v>0.40281303763440862</v>
      </c>
      <c r="AH23" s="54">
        <f t="shared" si="6"/>
        <v>6.4561116919767301</v>
      </c>
      <c r="AI23" s="63">
        <f t="shared" si="7"/>
        <v>7.1592981115643965</v>
      </c>
      <c r="AJ23" s="64">
        <v>86.206856398997758</v>
      </c>
      <c r="AK23" s="61">
        <v>103.89836599510595</v>
      </c>
      <c r="AL23" s="66">
        <v>77.230579489670674</v>
      </c>
      <c r="AM23" s="61">
        <v>144.60952285569522</v>
      </c>
      <c r="AS23" s="121"/>
      <c r="BA23" s="42"/>
      <c r="BB23" s="42"/>
    </row>
    <row r="24" spans="1:54" ht="15.75" x14ac:dyDescent="0.25">
      <c r="A24" s="25">
        <v>16</v>
      </c>
      <c r="B24" s="69">
        <v>80.08</v>
      </c>
      <c r="C24" s="51">
        <f t="shared" si="0"/>
        <v>25.3291047841535</v>
      </c>
      <c r="D24" s="52">
        <f t="shared" si="1"/>
        <v>79.436123485919325</v>
      </c>
      <c r="E24" s="59">
        <f t="shared" si="2"/>
        <v>-24.685228270072841</v>
      </c>
      <c r="F24" s="68">
        <v>176.16</v>
      </c>
      <c r="G24" s="52">
        <f t="shared" si="3"/>
        <v>91.615583772285277</v>
      </c>
      <c r="H24" s="52">
        <f t="shared" si="4"/>
        <v>77.152748816909792</v>
      </c>
      <c r="I24" s="53">
        <f t="shared" si="5"/>
        <v>7.3916674108049261</v>
      </c>
      <c r="J24" s="58">
        <v>0</v>
      </c>
      <c r="K24" s="81">
        <v>32.479999999999997</v>
      </c>
      <c r="L24" s="67">
        <f>'[1]Exploitation '!M93</f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32.479999999999997</v>
      </c>
      <c r="R24" s="91">
        <v>9.14</v>
      </c>
      <c r="S24" s="84">
        <v>0</v>
      </c>
      <c r="T24" s="84">
        <v>0</v>
      </c>
      <c r="U24" s="84">
        <v>73.099999999999994</v>
      </c>
      <c r="V24" s="84">
        <v>0</v>
      </c>
      <c r="W24" s="84">
        <v>0</v>
      </c>
      <c r="X24" s="94">
        <f t="shared" si="10"/>
        <v>9.14</v>
      </c>
      <c r="Y24" s="95">
        <f t="shared" si="11"/>
        <v>73.099999999999994</v>
      </c>
      <c r="Z24" s="91">
        <v>5</v>
      </c>
      <c r="AA24" s="84">
        <v>0</v>
      </c>
      <c r="AB24" s="84">
        <v>0</v>
      </c>
      <c r="AC24" s="84">
        <v>78.72</v>
      </c>
      <c r="AD24" s="96">
        <f t="shared" si="12"/>
        <v>5</v>
      </c>
      <c r="AE24" s="52">
        <f t="shared" si="13"/>
        <v>78.72</v>
      </c>
      <c r="AF24" s="118">
        <v>0.16645241935483862</v>
      </c>
      <c r="AG24" s="117">
        <v>0.40281303763440862</v>
      </c>
      <c r="AH24" s="54">
        <f t="shared" si="6"/>
        <v>7.2252149914500876</v>
      </c>
      <c r="AI24" s="63">
        <f t="shared" si="7"/>
        <v>7.3919586922927465</v>
      </c>
      <c r="AJ24" s="64">
        <v>96.615583772285277</v>
      </c>
      <c r="AK24" s="61">
        <v>104.0491047841535</v>
      </c>
      <c r="AL24" s="66">
        <v>86.292748816909793</v>
      </c>
      <c r="AM24" s="61">
        <v>152.53612348591932</v>
      </c>
      <c r="AS24" s="121"/>
      <c r="BA24" s="42"/>
      <c r="BB24" s="42"/>
    </row>
    <row r="25" spans="1:54" ht="15.75" x14ac:dyDescent="0.25">
      <c r="A25" s="25">
        <v>17</v>
      </c>
      <c r="B25" s="69">
        <v>71.7</v>
      </c>
      <c r="C25" s="51">
        <f t="shared" si="0"/>
        <v>21.147919786327478</v>
      </c>
      <c r="D25" s="52">
        <f t="shared" si="1"/>
        <v>75.201533210581758</v>
      </c>
      <c r="E25" s="59">
        <f t="shared" si="2"/>
        <v>-24.649452996909233</v>
      </c>
      <c r="F25" s="68">
        <v>183.18</v>
      </c>
      <c r="G25" s="52">
        <f t="shared" si="3"/>
        <v>94.244165869546521</v>
      </c>
      <c r="H25" s="52">
        <f t="shared" si="4"/>
        <v>81.599645634876794</v>
      </c>
      <c r="I25" s="53">
        <f t="shared" si="5"/>
        <v>7.3361884955766907</v>
      </c>
      <c r="J25" s="58">
        <v>0</v>
      </c>
      <c r="K25" s="81">
        <v>32.26</v>
      </c>
      <c r="L25" s="67">
        <f>'[1]Exploitation '!M94</f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32.26</v>
      </c>
      <c r="R25" s="91">
        <v>4.26</v>
      </c>
      <c r="S25" s="84">
        <v>0</v>
      </c>
      <c r="T25" s="84">
        <v>0</v>
      </c>
      <c r="U25" s="84">
        <v>73.010000000000005</v>
      </c>
      <c r="V25" s="84">
        <v>0</v>
      </c>
      <c r="W25" s="84">
        <v>0</v>
      </c>
      <c r="X25" s="94">
        <f t="shared" si="10"/>
        <v>4.26</v>
      </c>
      <c r="Y25" s="95">
        <f t="shared" si="11"/>
        <v>73.010000000000005</v>
      </c>
      <c r="Z25" s="91">
        <v>1.4</v>
      </c>
      <c r="AA25" s="84">
        <v>0</v>
      </c>
      <c r="AB25" s="84">
        <v>0</v>
      </c>
      <c r="AC25" s="84">
        <v>80.83</v>
      </c>
      <c r="AD25" s="96">
        <f t="shared" si="12"/>
        <v>1.4</v>
      </c>
      <c r="AE25" s="52">
        <f t="shared" si="13"/>
        <v>80.83</v>
      </c>
      <c r="AF25" s="118">
        <v>0.16645241935483862</v>
      </c>
      <c r="AG25" s="117">
        <v>0.40281303763440862</v>
      </c>
      <c r="AH25" s="54">
        <f t="shared" si="6"/>
        <v>7.1697360762218523</v>
      </c>
      <c r="AI25" s="63">
        <f t="shared" si="7"/>
        <v>7.2077339654563559</v>
      </c>
      <c r="AJ25" s="64">
        <v>95.644165869546526</v>
      </c>
      <c r="AK25" s="61">
        <v>101.97791978632748</v>
      </c>
      <c r="AL25" s="66">
        <v>85.859645634876799</v>
      </c>
      <c r="AM25" s="61">
        <v>148.21153321058176</v>
      </c>
      <c r="AS25" s="121"/>
      <c r="BA25" s="42"/>
      <c r="BB25" s="42"/>
    </row>
    <row r="26" spans="1:54" ht="15.75" x14ac:dyDescent="0.25">
      <c r="A26" s="25">
        <v>18</v>
      </c>
      <c r="B26" s="69">
        <v>69.05</v>
      </c>
      <c r="C26" s="51">
        <f t="shared" si="0"/>
        <v>19.007899483573567</v>
      </c>
      <c r="D26" s="52">
        <f t="shared" si="1"/>
        <v>74.715874843514086</v>
      </c>
      <c r="E26" s="59">
        <f t="shared" si="2"/>
        <v>-24.673774327087635</v>
      </c>
      <c r="F26" s="68">
        <v>185.74</v>
      </c>
      <c r="G26" s="52">
        <f t="shared" si="3"/>
        <v>93.835817275663686</v>
      </c>
      <c r="H26" s="52">
        <f t="shared" si="4"/>
        <v>84.685791868879718</v>
      </c>
      <c r="I26" s="53">
        <f t="shared" si="5"/>
        <v>7.218390855456617</v>
      </c>
      <c r="J26" s="58">
        <v>0</v>
      </c>
      <c r="K26" s="81">
        <v>32.299999999999997</v>
      </c>
      <c r="L26" s="67">
        <f>'[1]Exploitation '!M95</f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32.299999999999997</v>
      </c>
      <c r="R26" s="91">
        <v>0</v>
      </c>
      <c r="S26" s="84">
        <v>0</v>
      </c>
      <c r="T26" s="84">
        <v>0</v>
      </c>
      <c r="U26" s="84">
        <v>73.37</v>
      </c>
      <c r="V26" s="84">
        <v>0</v>
      </c>
      <c r="W26" s="84">
        <v>0</v>
      </c>
      <c r="X26" s="94">
        <f t="shared" si="10"/>
        <v>0</v>
      </c>
      <c r="Y26" s="95">
        <f t="shared" si="11"/>
        <v>73.37</v>
      </c>
      <c r="Z26" s="91">
        <v>0</v>
      </c>
      <c r="AA26" s="84">
        <v>0</v>
      </c>
      <c r="AB26" s="84">
        <v>0</v>
      </c>
      <c r="AC26" s="84">
        <v>83.64</v>
      </c>
      <c r="AD26" s="96">
        <f t="shared" si="12"/>
        <v>0</v>
      </c>
      <c r="AE26" s="52">
        <f t="shared" si="13"/>
        <v>83.64</v>
      </c>
      <c r="AF26" s="118">
        <v>0.16645241935483862</v>
      </c>
      <c r="AG26" s="117">
        <v>0.40281303763440862</v>
      </c>
      <c r="AH26" s="54">
        <f t="shared" si="6"/>
        <v>7.0519384361017785</v>
      </c>
      <c r="AI26" s="63">
        <f t="shared" si="7"/>
        <v>7.2234126352779526</v>
      </c>
      <c r="AJ26" s="64">
        <v>93.835817275663686</v>
      </c>
      <c r="AK26" s="61">
        <v>102.64789948357357</v>
      </c>
      <c r="AL26" s="128">
        <v>84.685791868879718</v>
      </c>
      <c r="AM26" s="61">
        <v>148.08587484351409</v>
      </c>
      <c r="AS26" s="121"/>
      <c r="BA26" s="42"/>
      <c r="BB26" s="42"/>
    </row>
    <row r="27" spans="1:54" ht="15.75" x14ac:dyDescent="0.25">
      <c r="A27" s="25">
        <v>19</v>
      </c>
      <c r="B27" s="69">
        <v>85.68</v>
      </c>
      <c r="C27" s="51">
        <f t="shared" si="0"/>
        <v>31.305241177772643</v>
      </c>
      <c r="D27" s="52">
        <f t="shared" si="1"/>
        <v>78.669401342346333</v>
      </c>
      <c r="E27" s="59">
        <f t="shared" si="2"/>
        <v>-24.29464252011897</v>
      </c>
      <c r="F27" s="68">
        <v>211.33</v>
      </c>
      <c r="G27" s="52">
        <f t="shared" si="3"/>
        <v>104.51580905789005</v>
      </c>
      <c r="H27" s="52">
        <f t="shared" si="4"/>
        <v>98.623397492315974</v>
      </c>
      <c r="I27" s="53">
        <f t="shared" si="5"/>
        <v>8.1907934497939703</v>
      </c>
      <c r="J27" s="58">
        <v>0</v>
      </c>
      <c r="K27" s="81">
        <v>32.270000000000003</v>
      </c>
      <c r="L27" s="67">
        <f>'[1]Exploitation '!M96</f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32.270000000000003</v>
      </c>
      <c r="R27" s="91">
        <v>0</v>
      </c>
      <c r="S27" s="84">
        <v>0</v>
      </c>
      <c r="T27" s="84">
        <v>0</v>
      </c>
      <c r="U27" s="84">
        <v>71.97</v>
      </c>
      <c r="V27" s="84">
        <v>0</v>
      </c>
      <c r="W27" s="84">
        <v>0</v>
      </c>
      <c r="X27" s="94">
        <f t="shared" si="10"/>
        <v>0</v>
      </c>
      <c r="Y27" s="95">
        <f t="shared" si="11"/>
        <v>71.97</v>
      </c>
      <c r="Z27" s="91">
        <v>0</v>
      </c>
      <c r="AA27" s="84">
        <v>0</v>
      </c>
      <c r="AB27" s="84">
        <v>0</v>
      </c>
      <c r="AC27" s="84">
        <v>80.91</v>
      </c>
      <c r="AD27" s="96">
        <f t="shared" si="12"/>
        <v>0</v>
      </c>
      <c r="AE27" s="52">
        <f t="shared" si="13"/>
        <v>80.91</v>
      </c>
      <c r="AF27" s="118">
        <v>0.16645241935483862</v>
      </c>
      <c r="AG27" s="117">
        <v>0.40281303763440862</v>
      </c>
      <c r="AH27" s="54">
        <f t="shared" si="6"/>
        <v>8.0243410304391318</v>
      </c>
      <c r="AI27" s="63">
        <f t="shared" si="7"/>
        <v>7.5725444422466239</v>
      </c>
      <c r="AJ27" s="64">
        <v>104.51580905789005</v>
      </c>
      <c r="AK27" s="61">
        <v>112.21524117777264</v>
      </c>
      <c r="AL27" s="128">
        <v>98.623397492315974</v>
      </c>
      <c r="AM27" s="61">
        <v>150.63940134234633</v>
      </c>
      <c r="AS27" s="121"/>
      <c r="BA27" s="42"/>
      <c r="BB27" s="42"/>
    </row>
    <row r="28" spans="1:54" ht="15.75" x14ac:dyDescent="0.25">
      <c r="A28" s="25">
        <v>20</v>
      </c>
      <c r="B28" s="69">
        <v>72.740000000000009</v>
      </c>
      <c r="C28" s="51">
        <f t="shared" si="0"/>
        <v>16.768202051457436</v>
      </c>
      <c r="D28" s="52">
        <f t="shared" si="1"/>
        <v>80.230402467439518</v>
      </c>
      <c r="E28" s="59">
        <f t="shared" si="2"/>
        <v>-24.258604518896973</v>
      </c>
      <c r="F28" s="68">
        <v>215.38</v>
      </c>
      <c r="G28" s="52">
        <f t="shared" si="3"/>
        <v>107.25694015187099</v>
      </c>
      <c r="H28" s="52">
        <f t="shared" si="4"/>
        <v>99.778368773653057</v>
      </c>
      <c r="I28" s="53">
        <f t="shared" si="5"/>
        <v>8.3446910744759446</v>
      </c>
      <c r="J28" s="58">
        <v>0</v>
      </c>
      <c r="K28" s="81">
        <v>32.26</v>
      </c>
      <c r="L28" s="67">
        <f>'[1]Exploitation '!M97</f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32.26</v>
      </c>
      <c r="R28" s="91">
        <v>0</v>
      </c>
      <c r="S28" s="84">
        <v>0</v>
      </c>
      <c r="T28" s="84">
        <v>0</v>
      </c>
      <c r="U28" s="84">
        <v>72.38</v>
      </c>
      <c r="V28" s="84">
        <v>0</v>
      </c>
      <c r="W28" s="84">
        <v>0</v>
      </c>
      <c r="X28" s="94">
        <f t="shared" si="10"/>
        <v>0</v>
      </c>
      <c r="Y28" s="95">
        <f t="shared" si="11"/>
        <v>72.38</v>
      </c>
      <c r="Z28" s="91">
        <v>0</v>
      </c>
      <c r="AA28" s="84">
        <v>0</v>
      </c>
      <c r="AB28" s="84">
        <v>0</v>
      </c>
      <c r="AC28" s="84">
        <v>94.38</v>
      </c>
      <c r="AD28" s="96">
        <f t="shared" si="12"/>
        <v>0</v>
      </c>
      <c r="AE28" s="52">
        <f t="shared" si="13"/>
        <v>94.38</v>
      </c>
      <c r="AF28" s="118">
        <v>0.16645241935483862</v>
      </c>
      <c r="AG28" s="117">
        <v>0.40281303763440862</v>
      </c>
      <c r="AH28" s="54">
        <f t="shared" si="6"/>
        <v>8.1782386551211061</v>
      </c>
      <c r="AI28" s="63">
        <f t="shared" si="7"/>
        <v>7.5985824434686151</v>
      </c>
      <c r="AJ28" s="64">
        <v>107.25694015187099</v>
      </c>
      <c r="AK28" s="61">
        <v>111.14820205145743</v>
      </c>
      <c r="AL28" s="128">
        <v>99.778368773653057</v>
      </c>
      <c r="AM28" s="61">
        <v>152.61040246743951</v>
      </c>
      <c r="AS28" s="121"/>
      <c r="BA28" s="42"/>
      <c r="BB28" s="42"/>
    </row>
    <row r="29" spans="1:54" ht="15.75" x14ac:dyDescent="0.25">
      <c r="A29" s="25">
        <v>21</v>
      </c>
      <c r="B29" s="69">
        <v>54.78</v>
      </c>
      <c r="C29" s="51">
        <f t="shared" si="0"/>
        <v>16.866233964917527</v>
      </c>
      <c r="D29" s="52">
        <f t="shared" si="1"/>
        <v>62.738520162300034</v>
      </c>
      <c r="E29" s="59">
        <f t="shared" si="2"/>
        <v>-24.824754127217552</v>
      </c>
      <c r="F29" s="68">
        <v>208.5</v>
      </c>
      <c r="G29" s="52">
        <f t="shared" si="3"/>
        <v>100.62170191554399</v>
      </c>
      <c r="H29" s="52">
        <f t="shared" si="4"/>
        <v>99.795042920059046</v>
      </c>
      <c r="I29" s="53">
        <f t="shared" si="5"/>
        <v>8.0832551643969719</v>
      </c>
      <c r="J29" s="58">
        <v>0</v>
      </c>
      <c r="K29" s="81">
        <v>32.22</v>
      </c>
      <c r="L29" s="67">
        <f>'[1]Exploitation '!M98</f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32.22</v>
      </c>
      <c r="R29" s="91">
        <v>0</v>
      </c>
      <c r="S29" s="84">
        <v>0</v>
      </c>
      <c r="T29" s="84">
        <v>0</v>
      </c>
      <c r="U29" s="84">
        <v>72.53</v>
      </c>
      <c r="V29" s="84">
        <v>0</v>
      </c>
      <c r="W29" s="84">
        <v>0</v>
      </c>
      <c r="X29" s="94">
        <f t="shared" si="10"/>
        <v>0</v>
      </c>
      <c r="Y29" s="95">
        <f t="shared" si="11"/>
        <v>72.53</v>
      </c>
      <c r="Z29" s="91">
        <v>0</v>
      </c>
      <c r="AA29" s="84">
        <v>0</v>
      </c>
      <c r="AB29" s="84">
        <v>0</v>
      </c>
      <c r="AC29" s="84">
        <v>90.58</v>
      </c>
      <c r="AD29" s="96">
        <f t="shared" si="12"/>
        <v>0</v>
      </c>
      <c r="AE29" s="52">
        <f t="shared" si="13"/>
        <v>90.58</v>
      </c>
      <c r="AF29" s="118">
        <v>0.16645241935483862</v>
      </c>
      <c r="AG29" s="117">
        <v>0.40281303763440862</v>
      </c>
      <c r="AH29" s="54">
        <f t="shared" si="6"/>
        <v>7.9168027450421334</v>
      </c>
      <c r="AI29" s="63">
        <f t="shared" si="7"/>
        <v>6.9924328351480369</v>
      </c>
      <c r="AJ29" s="64">
        <v>100.62170191554399</v>
      </c>
      <c r="AK29" s="61">
        <v>107.44623396491752</v>
      </c>
      <c r="AL29" s="128">
        <v>99.795042920059046</v>
      </c>
      <c r="AM29" s="61">
        <v>135.26852016230004</v>
      </c>
      <c r="AS29" s="121"/>
      <c r="BA29" s="42"/>
      <c r="BB29" s="42"/>
    </row>
    <row r="30" spans="1:54" ht="15.75" x14ac:dyDescent="0.25">
      <c r="A30" s="25">
        <v>22</v>
      </c>
      <c r="B30" s="69">
        <v>45.78</v>
      </c>
      <c r="C30" s="51">
        <f t="shared" si="0"/>
        <v>5.7541595530359189</v>
      </c>
      <c r="D30" s="52">
        <f t="shared" si="1"/>
        <v>65.07765337245452</v>
      </c>
      <c r="E30" s="59">
        <f t="shared" si="2"/>
        <v>-25.051812925490459</v>
      </c>
      <c r="F30" s="68">
        <v>196.01</v>
      </c>
      <c r="G30" s="52">
        <f t="shared" si="3"/>
        <v>95.868329753080417</v>
      </c>
      <c r="H30" s="52">
        <f t="shared" si="4"/>
        <v>92.533026923291089</v>
      </c>
      <c r="I30" s="53">
        <f t="shared" si="5"/>
        <v>7.6086433236284829</v>
      </c>
      <c r="J30" s="58">
        <v>0</v>
      </c>
      <c r="K30" s="81">
        <v>32.22</v>
      </c>
      <c r="L30" s="67">
        <f>'[1]Exploitation '!M99</f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32.22</v>
      </c>
      <c r="R30" s="91">
        <v>0</v>
      </c>
      <c r="S30" s="84">
        <v>0</v>
      </c>
      <c r="T30" s="84">
        <v>0</v>
      </c>
      <c r="U30" s="84">
        <v>72.92</v>
      </c>
      <c r="V30" s="84">
        <v>0</v>
      </c>
      <c r="W30" s="84">
        <v>0</v>
      </c>
      <c r="X30" s="94">
        <f t="shared" si="10"/>
        <v>0</v>
      </c>
      <c r="Y30" s="95">
        <f t="shared" si="11"/>
        <v>72.92</v>
      </c>
      <c r="Z30" s="91">
        <v>0</v>
      </c>
      <c r="AA30" s="84">
        <v>0</v>
      </c>
      <c r="AB30" s="84">
        <v>0</v>
      </c>
      <c r="AC30" s="84">
        <v>91.08</v>
      </c>
      <c r="AD30" s="96">
        <f t="shared" si="12"/>
        <v>0</v>
      </c>
      <c r="AE30" s="52">
        <f t="shared" si="13"/>
        <v>91.08</v>
      </c>
      <c r="AF30" s="118">
        <v>0.16645241935483862</v>
      </c>
      <c r="AG30" s="117">
        <v>0.40281303763440862</v>
      </c>
      <c r="AH30" s="54">
        <f t="shared" si="6"/>
        <v>7.4421909042736445</v>
      </c>
      <c r="AI30" s="63">
        <f t="shared" si="7"/>
        <v>6.7653740368751301</v>
      </c>
      <c r="AJ30" s="64">
        <v>95.868329753080417</v>
      </c>
      <c r="AK30" s="61">
        <v>96.834159553035917</v>
      </c>
      <c r="AL30" s="128">
        <v>92.533026923291089</v>
      </c>
      <c r="AM30" s="61">
        <v>137.99765337245452</v>
      </c>
      <c r="AS30" s="121"/>
      <c r="BA30" s="42"/>
      <c r="BB30" s="42"/>
    </row>
    <row r="31" spans="1:54" ht="15.75" x14ac:dyDescent="0.25">
      <c r="A31" s="25">
        <v>23</v>
      </c>
      <c r="B31" s="69">
        <v>36.46</v>
      </c>
      <c r="C31" s="51">
        <f t="shared" si="0"/>
        <v>0.58021562191404996</v>
      </c>
      <c r="D31" s="52">
        <f t="shared" si="1"/>
        <v>61.178252597813696</v>
      </c>
      <c r="E31" s="59">
        <f t="shared" si="2"/>
        <v>-25.298468219727745</v>
      </c>
      <c r="F31" s="68">
        <v>179.05</v>
      </c>
      <c r="G31" s="52">
        <f t="shared" si="3"/>
        <v>89.709526897384009</v>
      </c>
      <c r="H31" s="52">
        <f t="shared" si="4"/>
        <v>82.376296875667251</v>
      </c>
      <c r="I31" s="53">
        <f t="shared" si="5"/>
        <v>6.9641762269487497</v>
      </c>
      <c r="J31" s="58">
        <v>0</v>
      </c>
      <c r="K31" s="81">
        <v>32.22</v>
      </c>
      <c r="L31" s="67">
        <f>'[1]Exploitation '!M100</f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32.22</v>
      </c>
      <c r="R31" s="91">
        <v>0</v>
      </c>
      <c r="S31" s="84">
        <v>0</v>
      </c>
      <c r="T31" s="84">
        <v>0</v>
      </c>
      <c r="U31" s="84">
        <v>72.91</v>
      </c>
      <c r="V31" s="84">
        <v>0</v>
      </c>
      <c r="W31" s="84">
        <v>0</v>
      </c>
      <c r="X31" s="94">
        <f t="shared" si="10"/>
        <v>0</v>
      </c>
      <c r="Y31" s="95">
        <f t="shared" si="11"/>
        <v>72.91</v>
      </c>
      <c r="Z31" s="91">
        <v>0</v>
      </c>
      <c r="AA31" s="84">
        <v>0</v>
      </c>
      <c r="AB31" s="84">
        <v>0</v>
      </c>
      <c r="AC31" s="84">
        <v>91.6</v>
      </c>
      <c r="AD31" s="96">
        <f t="shared" si="12"/>
        <v>0</v>
      </c>
      <c r="AE31" s="52">
        <f t="shared" si="13"/>
        <v>91.6</v>
      </c>
      <c r="AF31" s="118">
        <v>0.16645241935483862</v>
      </c>
      <c r="AG31" s="117">
        <v>0.40281303763440862</v>
      </c>
      <c r="AH31" s="54">
        <f t="shared" si="6"/>
        <v>6.7977238075939113</v>
      </c>
      <c r="AI31" s="63">
        <f t="shared" si="7"/>
        <v>6.5187187426378443</v>
      </c>
      <c r="AJ31" s="64">
        <v>89.709526897384009</v>
      </c>
      <c r="AK31" s="61">
        <v>92.180215621914044</v>
      </c>
      <c r="AL31" s="128">
        <v>82.376296875667251</v>
      </c>
      <c r="AM31" s="61">
        <v>134.08825259781369</v>
      </c>
      <c r="AS31" s="121"/>
      <c r="BA31" s="42"/>
      <c r="BB31" s="42"/>
    </row>
    <row r="32" spans="1:54" ht="16.5" thickBot="1" x14ac:dyDescent="0.3">
      <c r="A32" s="26">
        <v>24</v>
      </c>
      <c r="B32" s="70">
        <v>30.68</v>
      </c>
      <c r="C32" s="55">
        <f t="shared" si="0"/>
        <v>2.8241451330936371</v>
      </c>
      <c r="D32" s="52">
        <f t="shared" si="1"/>
        <v>53.539630996499625</v>
      </c>
      <c r="E32" s="59">
        <f t="shared" si="2"/>
        <v>-25.683776129593262</v>
      </c>
      <c r="F32" s="71">
        <v>174.17</v>
      </c>
      <c r="G32" s="56">
        <f t="shared" si="3"/>
        <v>88.659606692163308</v>
      </c>
      <c r="H32" s="52">
        <f t="shared" si="4"/>
        <v>78.731652902135707</v>
      </c>
      <c r="I32" s="53">
        <f t="shared" si="5"/>
        <v>6.7787404057009706</v>
      </c>
      <c r="J32" s="58">
        <v>0</v>
      </c>
      <c r="K32" s="81">
        <v>32.14</v>
      </c>
      <c r="L32" s="67">
        <f>'[1]Exploitation '!M101</f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32.14</v>
      </c>
      <c r="R32" s="91">
        <v>0</v>
      </c>
      <c r="S32" s="84">
        <v>0</v>
      </c>
      <c r="T32" s="84">
        <v>0</v>
      </c>
      <c r="U32" s="84">
        <v>73.069999999999993</v>
      </c>
      <c r="V32" s="84">
        <v>0</v>
      </c>
      <c r="W32" s="84">
        <v>0</v>
      </c>
      <c r="X32" s="94">
        <f t="shared" si="10"/>
        <v>0</v>
      </c>
      <c r="Y32" s="95">
        <f t="shared" si="11"/>
        <v>73.069999999999993</v>
      </c>
      <c r="Z32" s="92">
        <v>0</v>
      </c>
      <c r="AA32" s="93">
        <v>0</v>
      </c>
      <c r="AB32" s="93">
        <v>0</v>
      </c>
      <c r="AC32" s="93">
        <v>80.680000000000007</v>
      </c>
      <c r="AD32" s="96">
        <f t="shared" si="12"/>
        <v>0</v>
      </c>
      <c r="AE32" s="52">
        <f t="shared" si="13"/>
        <v>80.680000000000007</v>
      </c>
      <c r="AF32" s="118">
        <v>0.16645241935483862</v>
      </c>
      <c r="AG32" s="117">
        <v>0.40281303763440862</v>
      </c>
      <c r="AH32" s="54">
        <f t="shared" si="6"/>
        <v>6.6122879863461321</v>
      </c>
      <c r="AI32" s="63">
        <f t="shared" si="7"/>
        <v>6.0534108327723288</v>
      </c>
      <c r="AJ32" s="65">
        <v>88.659606692163308</v>
      </c>
      <c r="AK32" s="62">
        <v>83.504145133093644</v>
      </c>
      <c r="AL32" s="129">
        <v>78.731652902135707</v>
      </c>
      <c r="AM32" s="62">
        <v>126.60963099649962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85.68</v>
      </c>
      <c r="C33" s="40">
        <f t="shared" ref="C33:AE33" si="14">MAX(C9:C32)</f>
        <v>34.170697897687148</v>
      </c>
      <c r="D33" s="40">
        <f t="shared" si="14"/>
        <v>80.230402467439518</v>
      </c>
      <c r="E33" s="40">
        <f t="shared" si="14"/>
        <v>-24.258604518896973</v>
      </c>
      <c r="F33" s="40">
        <f t="shared" si="14"/>
        <v>215.38</v>
      </c>
      <c r="G33" s="40">
        <f t="shared" si="14"/>
        <v>107.25694015187099</v>
      </c>
      <c r="H33" s="40">
        <f t="shared" si="14"/>
        <v>99.795042920059046</v>
      </c>
      <c r="I33" s="40">
        <f t="shared" si="14"/>
        <v>8.3446910744759446</v>
      </c>
      <c r="J33" s="40">
        <f t="shared" si="14"/>
        <v>0</v>
      </c>
      <c r="K33" s="40">
        <f t="shared" si="14"/>
        <v>33.090000000000003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33.090000000000003</v>
      </c>
      <c r="R33" s="40">
        <f t="shared" si="14"/>
        <v>21.59</v>
      </c>
      <c r="S33" s="40">
        <f t="shared" si="14"/>
        <v>0</v>
      </c>
      <c r="T33" s="40">
        <f t="shared" si="14"/>
        <v>0</v>
      </c>
      <c r="U33" s="40">
        <f t="shared" si="14"/>
        <v>73.540000000000006</v>
      </c>
      <c r="V33" s="40">
        <f t="shared" si="14"/>
        <v>0</v>
      </c>
      <c r="W33" s="40">
        <f t="shared" si="14"/>
        <v>0</v>
      </c>
      <c r="X33" s="40">
        <f t="shared" si="14"/>
        <v>21.59</v>
      </c>
      <c r="Y33" s="40">
        <f t="shared" si="14"/>
        <v>73.540000000000006</v>
      </c>
      <c r="Z33" s="40">
        <f>MAX(Z9:Z32)</f>
        <v>7.2</v>
      </c>
      <c r="AA33" s="40">
        <f>MAX(AA9:AA32)</f>
        <v>0</v>
      </c>
      <c r="AB33" s="40">
        <f>MAX(AB9:AB32)</f>
        <v>0</v>
      </c>
      <c r="AC33" s="40">
        <f t="shared" si="14"/>
        <v>94.38</v>
      </c>
      <c r="AD33" s="40">
        <f t="shared" si="14"/>
        <v>7.2</v>
      </c>
      <c r="AE33" s="40">
        <f t="shared" si="14"/>
        <v>94.38</v>
      </c>
      <c r="AF33" s="40">
        <f t="shared" ref="AF33:AM33" si="15">MAX(AF9:AF32)</f>
        <v>0.16645241935483862</v>
      </c>
      <c r="AG33" s="40">
        <f t="shared" si="15"/>
        <v>0.40281303763440862</v>
      </c>
      <c r="AH33" s="40">
        <f t="shared" si="15"/>
        <v>8.1782386551211061</v>
      </c>
      <c r="AI33" s="40">
        <f t="shared" si="15"/>
        <v>7.5985824434686151</v>
      </c>
      <c r="AJ33" s="40">
        <f t="shared" si="15"/>
        <v>107.25694015187099</v>
      </c>
      <c r="AK33" s="40">
        <f t="shared" si="15"/>
        <v>112.21524117777264</v>
      </c>
      <c r="AL33" s="40">
        <f t="shared" si="15"/>
        <v>99.795042920059046</v>
      </c>
      <c r="AM33" s="130">
        <f t="shared" si="15"/>
        <v>152.61040246743951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54.121224489795921</v>
      </c>
      <c r="C34" s="41">
        <f t="shared" ref="C34:AE34" si="16">AVERAGE(C9:C33,C9:C32)</f>
        <v>15.800674325604161</v>
      </c>
      <c r="D34" s="41">
        <f t="shared" si="16"/>
        <v>64.035774008369387</v>
      </c>
      <c r="E34" s="41">
        <f t="shared" si="16"/>
        <v>-25.624152500377036</v>
      </c>
      <c r="F34" s="41">
        <f t="shared" si="16"/>
        <v>161.86857142857144</v>
      </c>
      <c r="G34" s="41">
        <f t="shared" si="16"/>
        <v>84.726813399759479</v>
      </c>
      <c r="H34" s="41">
        <f t="shared" si="16"/>
        <v>70.525564633803469</v>
      </c>
      <c r="I34" s="41">
        <f t="shared" si="16"/>
        <v>6.6165336837106716</v>
      </c>
      <c r="J34" s="41">
        <f t="shared" si="16"/>
        <v>0</v>
      </c>
      <c r="K34" s="41">
        <f t="shared" si="16"/>
        <v>32.500612244897958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32.500612244897958</v>
      </c>
      <c r="R34" s="41">
        <f t="shared" si="16"/>
        <v>5.9059183673469375</v>
      </c>
      <c r="S34" s="41">
        <f t="shared" si="16"/>
        <v>0</v>
      </c>
      <c r="T34" s="41">
        <f t="shared" si="16"/>
        <v>0</v>
      </c>
      <c r="U34" s="41">
        <f t="shared" si="16"/>
        <v>67.693469387755115</v>
      </c>
      <c r="V34" s="41">
        <f t="shared" si="16"/>
        <v>0</v>
      </c>
      <c r="W34" s="41">
        <f t="shared" si="16"/>
        <v>0</v>
      </c>
      <c r="X34" s="41">
        <f t="shared" si="16"/>
        <v>5.9059183673469375</v>
      </c>
      <c r="Y34" s="41">
        <f t="shared" si="16"/>
        <v>67.693469387755115</v>
      </c>
      <c r="Z34" s="41">
        <f>AVERAGE(Z9:Z33,Z9:Z32)</f>
        <v>2.7142857142857149</v>
      </c>
      <c r="AA34" s="41">
        <f>AVERAGE(AA9:AA33,AA9:AA32)</f>
        <v>0</v>
      </c>
      <c r="AB34" s="41">
        <f>AVERAGE(AB9:AB33,AB9:AB32)</f>
        <v>0</v>
      </c>
      <c r="AC34" s="41">
        <f t="shared" si="16"/>
        <v>76.964081632653048</v>
      </c>
      <c r="AD34" s="41">
        <f t="shared" si="16"/>
        <v>2.7142857142857149</v>
      </c>
      <c r="AE34" s="41">
        <f t="shared" si="16"/>
        <v>76.964081632653048</v>
      </c>
      <c r="AF34" s="41">
        <f t="shared" ref="AF34:AM34" si="17">AVERAGE(AF9:AF33,AF9:AF32)</f>
        <v>0.16645241935483854</v>
      </c>
      <c r="AG34" s="41">
        <f t="shared" si="17"/>
        <v>0.40281303763440907</v>
      </c>
      <c r="AH34" s="41">
        <f t="shared" si="17"/>
        <v>6.4500812643558358</v>
      </c>
      <c r="AI34" s="41">
        <f t="shared" si="17"/>
        <v>6.4567079313763136</v>
      </c>
      <c r="AJ34" s="41">
        <f t="shared" si="17"/>
        <v>87.294160338534979</v>
      </c>
      <c r="AK34" s="41">
        <f t="shared" si="17"/>
        <v>92.431379290503841</v>
      </c>
      <c r="AL34" s="41">
        <f t="shared" si="17"/>
        <v>75.990870756252434</v>
      </c>
      <c r="AM34" s="131">
        <f t="shared" si="17"/>
        <v>131.7055699267367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94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95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96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93</v>
      </c>
      <c r="B37" s="199"/>
      <c r="C37" s="199"/>
      <c r="D37" s="198" t="s">
        <v>100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97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92</v>
      </c>
      <c r="AM37" s="196"/>
      <c r="AN37" s="196"/>
      <c r="AO37" s="197"/>
      <c r="AP37" s="212" t="s">
        <v>98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780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141.82</v>
      </c>
      <c r="Z38" s="132"/>
      <c r="AA38" s="8" t="s">
        <v>21</v>
      </c>
      <c r="AB38" s="5" t="s">
        <v>23</v>
      </c>
      <c r="AC38" s="30"/>
      <c r="AD38" s="133">
        <v>1607.5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100" t="s">
        <v>21</v>
      </c>
      <c r="AL38" s="99" t="s">
        <v>24</v>
      </c>
      <c r="AM38" s="132">
        <v>64.44</v>
      </c>
      <c r="AN38" s="134"/>
      <c r="AO38" s="8" t="s">
        <v>21</v>
      </c>
      <c r="AP38" s="5" t="s">
        <v>24</v>
      </c>
      <c r="AQ38" s="132">
        <v>1790.4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3901.96</v>
      </c>
      <c r="C39" s="11" t="s">
        <v>21</v>
      </c>
      <c r="D39" s="9" t="s">
        <v>72</v>
      </c>
      <c r="E39" s="10">
        <v>1345</v>
      </c>
      <c r="F39" s="12" t="s">
        <v>21</v>
      </c>
      <c r="G39" s="98"/>
      <c r="H39" s="101" t="s">
        <v>25</v>
      </c>
      <c r="I39" s="102"/>
      <c r="J39" s="103">
        <v>33.08</v>
      </c>
      <c r="K39" s="104" t="s">
        <v>63</v>
      </c>
      <c r="L39" s="105">
        <v>0.5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21.59</v>
      </c>
      <c r="Z39" s="102" t="s">
        <v>63</v>
      </c>
      <c r="AA39" s="108">
        <v>0.54166666666666663</v>
      </c>
      <c r="AB39" s="106" t="s">
        <v>25</v>
      </c>
      <c r="AC39" s="109"/>
      <c r="AD39" s="103">
        <v>86.14</v>
      </c>
      <c r="AE39" s="104" t="s">
        <v>63</v>
      </c>
      <c r="AF39" s="108">
        <v>0.80069444444444438</v>
      </c>
      <c r="AG39" s="106" t="s">
        <v>25</v>
      </c>
      <c r="AH39" s="102"/>
      <c r="AI39" s="103"/>
      <c r="AJ39" s="102" t="s">
        <v>76</v>
      </c>
      <c r="AK39" s="107"/>
      <c r="AL39" s="101" t="s">
        <v>25</v>
      </c>
      <c r="AM39" s="102">
        <v>7.2</v>
      </c>
      <c r="AN39" s="103" t="s">
        <v>76</v>
      </c>
      <c r="AO39" s="111">
        <v>0.58333333333333337</v>
      </c>
      <c r="AP39" s="106" t="s">
        <v>25</v>
      </c>
      <c r="AQ39" s="102">
        <v>94.38</v>
      </c>
      <c r="AR39" s="104" t="s">
        <v>62</v>
      </c>
      <c r="AS39" s="107">
        <v>0.83333333333333337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487.14</v>
      </c>
      <c r="F42" s="44" t="s">
        <v>70</v>
      </c>
      <c r="G42" s="47">
        <v>0.83333333333333337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/>
      <c r="F43" s="78"/>
      <c r="G43" s="79">
        <v>72.38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/>
      <c r="F44" s="78"/>
      <c r="G44" s="79">
        <v>94.38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261.04000000000002</v>
      </c>
      <c r="F45" s="83" t="s">
        <v>73</v>
      </c>
      <c r="G45" s="48">
        <v>0.83333333333333337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226.1</v>
      </c>
      <c r="F46" s="80" t="s">
        <v>73</v>
      </c>
      <c r="G46" s="60">
        <v>0.83333333333333337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106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 SEP 23 </vt:lpstr>
      <vt:lpstr>'04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2023-09-05T07:43:38Z</dcterms:modified>
</cp:coreProperties>
</file>