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394B4EB3-011A-4CE2-8178-1DFF9095A00A}" xr6:coauthVersionLast="47" xr6:coauthVersionMax="47" xr10:uidLastSave="{00000000-0000-0000-0000-000000000000}"/>
  <bookViews>
    <workbookView xWindow="-585" yWindow="345" windowWidth="14925" windowHeight="15600" xr2:uid="{00000000-000D-0000-FFFF-FFFF00000000}"/>
  </bookViews>
  <sheets>
    <sheet name="05 SEP 23 " sheetId="3" r:id="rId1"/>
  </sheets>
  <externalReferences>
    <externalReference r:id="rId2"/>
    <externalReference r:id="rId3"/>
  </externalReferences>
  <definedNames>
    <definedName name="_xlnm.Print_Area" localSheetId="0">'05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3" l="1"/>
  <c r="E46" i="3"/>
  <c r="G45" i="3"/>
  <c r="E45" i="3"/>
  <c r="AQ38" i="3"/>
  <c r="AO39" i="3"/>
  <c r="AM39" i="3"/>
  <c r="AM38" i="3"/>
  <c r="AK39" i="3"/>
  <c r="AI39" i="3"/>
  <c r="AI38" i="3"/>
  <c r="AF39" i="3"/>
  <c r="AD39" i="3"/>
  <c r="AD38" i="3"/>
  <c r="AA39" i="3"/>
  <c r="Y39" i="3"/>
  <c r="Y38" i="3"/>
  <c r="L39" i="3"/>
  <c r="J39" i="3"/>
  <c r="J38" i="3"/>
  <c r="E39" i="3"/>
  <c r="B39" i="3"/>
  <c r="AM32" i="3"/>
  <c r="AL32" i="3"/>
  <c r="AK32" i="3"/>
  <c r="AJ32" i="3"/>
  <c r="AG32" i="3"/>
  <c r="AF32" i="3"/>
  <c r="O32" i="3"/>
  <c r="N32" i="3"/>
  <c r="M32" i="3"/>
  <c r="L32" i="3"/>
  <c r="AM31" i="3"/>
  <c r="AL31" i="3"/>
  <c r="AK31" i="3"/>
  <c r="AJ31" i="3"/>
  <c r="AG31" i="3"/>
  <c r="AF31" i="3"/>
  <c r="O31" i="3"/>
  <c r="N31" i="3"/>
  <c r="M31" i="3"/>
  <c r="L31" i="3"/>
  <c r="AM30" i="3"/>
  <c r="AL30" i="3"/>
  <c r="AK30" i="3"/>
  <c r="AJ30" i="3"/>
  <c r="AG30" i="3"/>
  <c r="AF30" i="3"/>
  <c r="O30" i="3"/>
  <c r="N30" i="3"/>
  <c r="M30" i="3"/>
  <c r="L30" i="3"/>
  <c r="AM29" i="3"/>
  <c r="AL29" i="3"/>
  <c r="AK29" i="3"/>
  <c r="AJ29" i="3"/>
  <c r="AG29" i="3"/>
  <c r="AF29" i="3"/>
  <c r="O29" i="3"/>
  <c r="N29" i="3"/>
  <c r="M29" i="3"/>
  <c r="L29" i="3"/>
  <c r="AM28" i="3"/>
  <c r="AL28" i="3"/>
  <c r="AK28" i="3"/>
  <c r="AJ28" i="3"/>
  <c r="AG28" i="3"/>
  <c r="AF28" i="3"/>
  <c r="O28" i="3"/>
  <c r="N28" i="3"/>
  <c r="M28" i="3"/>
  <c r="L28" i="3"/>
  <c r="AM27" i="3"/>
  <c r="AL27" i="3"/>
  <c r="AK27" i="3"/>
  <c r="AJ27" i="3"/>
  <c r="AG27" i="3"/>
  <c r="AF27" i="3"/>
  <c r="O27" i="3"/>
  <c r="N27" i="3"/>
  <c r="M27" i="3"/>
  <c r="L27" i="3"/>
  <c r="AM26" i="3"/>
  <c r="AL26" i="3"/>
  <c r="AK26" i="3"/>
  <c r="AJ26" i="3"/>
  <c r="AG26" i="3"/>
  <c r="AF26" i="3"/>
  <c r="O26" i="3"/>
  <c r="N26" i="3"/>
  <c r="M26" i="3"/>
  <c r="L26" i="3"/>
  <c r="AM25" i="3"/>
  <c r="AL25" i="3"/>
  <c r="AK25" i="3"/>
  <c r="AJ25" i="3"/>
  <c r="AG25" i="3"/>
  <c r="AF25" i="3"/>
  <c r="O25" i="3"/>
  <c r="N25" i="3"/>
  <c r="M25" i="3"/>
  <c r="L25" i="3"/>
  <c r="AM24" i="3"/>
  <c r="AL24" i="3"/>
  <c r="AK24" i="3"/>
  <c r="AJ24" i="3"/>
  <c r="AG24" i="3"/>
  <c r="AF24" i="3"/>
  <c r="O24" i="3"/>
  <c r="N24" i="3"/>
  <c r="M24" i="3"/>
  <c r="L24" i="3"/>
  <c r="AM23" i="3"/>
  <c r="AL23" i="3"/>
  <c r="AK23" i="3"/>
  <c r="AJ23" i="3"/>
  <c r="AG23" i="3"/>
  <c r="AF23" i="3"/>
  <c r="O23" i="3"/>
  <c r="N23" i="3"/>
  <c r="M23" i="3"/>
  <c r="L23" i="3"/>
  <c r="AM22" i="3"/>
  <c r="AL22" i="3"/>
  <c r="AK22" i="3"/>
  <c r="AJ22" i="3"/>
  <c r="AG22" i="3"/>
  <c r="AF22" i="3"/>
  <c r="O22" i="3"/>
  <c r="N22" i="3"/>
  <c r="M22" i="3"/>
  <c r="L22" i="3"/>
  <c r="AM21" i="3"/>
  <c r="AL21" i="3"/>
  <c r="AK21" i="3"/>
  <c r="AJ21" i="3"/>
  <c r="AG21" i="3"/>
  <c r="AF21" i="3"/>
  <c r="O21" i="3"/>
  <c r="N21" i="3"/>
  <c r="M21" i="3"/>
  <c r="L21" i="3"/>
  <c r="AM20" i="3"/>
  <c r="AL20" i="3"/>
  <c r="AK20" i="3"/>
  <c r="AJ20" i="3"/>
  <c r="AG20" i="3"/>
  <c r="AF20" i="3"/>
  <c r="O20" i="3"/>
  <c r="N20" i="3"/>
  <c r="M20" i="3"/>
  <c r="L20" i="3"/>
  <c r="AM19" i="3"/>
  <c r="AL19" i="3"/>
  <c r="AK19" i="3"/>
  <c r="AJ19" i="3"/>
  <c r="AG19" i="3"/>
  <c r="AF19" i="3"/>
  <c r="O19" i="3"/>
  <c r="N19" i="3"/>
  <c r="M19" i="3"/>
  <c r="L19" i="3"/>
  <c r="AM18" i="3"/>
  <c r="AL18" i="3"/>
  <c r="AK18" i="3"/>
  <c r="AJ18" i="3"/>
  <c r="AG18" i="3"/>
  <c r="AF18" i="3"/>
  <c r="O18" i="3"/>
  <c r="N18" i="3"/>
  <c r="M18" i="3"/>
  <c r="L18" i="3"/>
  <c r="AM17" i="3"/>
  <c r="AL17" i="3"/>
  <c r="AK17" i="3"/>
  <c r="AJ17" i="3"/>
  <c r="AG17" i="3"/>
  <c r="AF17" i="3"/>
  <c r="O17" i="3"/>
  <c r="N17" i="3"/>
  <c r="M17" i="3"/>
  <c r="L17" i="3"/>
  <c r="AM16" i="3"/>
  <c r="AL16" i="3"/>
  <c r="AK16" i="3"/>
  <c r="AJ16" i="3"/>
  <c r="AG16" i="3"/>
  <c r="AF16" i="3"/>
  <c r="O16" i="3"/>
  <c r="N16" i="3"/>
  <c r="M16" i="3"/>
  <c r="L16" i="3"/>
  <c r="AM15" i="3"/>
  <c r="AL15" i="3"/>
  <c r="AK15" i="3"/>
  <c r="AJ15" i="3"/>
  <c r="AG15" i="3"/>
  <c r="AF15" i="3"/>
  <c r="O15" i="3"/>
  <c r="N15" i="3"/>
  <c r="M15" i="3"/>
  <c r="L15" i="3"/>
  <c r="AM14" i="3"/>
  <c r="AL14" i="3"/>
  <c r="AK14" i="3"/>
  <c r="AJ14" i="3"/>
  <c r="AG14" i="3"/>
  <c r="AF14" i="3"/>
  <c r="O14" i="3"/>
  <c r="N14" i="3"/>
  <c r="M14" i="3"/>
  <c r="L14" i="3"/>
  <c r="AM13" i="3"/>
  <c r="AL13" i="3"/>
  <c r="AK13" i="3"/>
  <c r="AJ13" i="3"/>
  <c r="AG13" i="3"/>
  <c r="AF13" i="3"/>
  <c r="O13" i="3"/>
  <c r="N13" i="3"/>
  <c r="M13" i="3"/>
  <c r="L13" i="3"/>
  <c r="AM12" i="3"/>
  <c r="AL12" i="3"/>
  <c r="AK12" i="3"/>
  <c r="AJ12" i="3"/>
  <c r="AG12" i="3"/>
  <c r="AF12" i="3"/>
  <c r="O12" i="3"/>
  <c r="N12" i="3"/>
  <c r="M12" i="3"/>
  <c r="L12" i="3"/>
  <c r="AM11" i="3"/>
  <c r="AL11" i="3"/>
  <c r="AK11" i="3"/>
  <c r="AJ11" i="3"/>
  <c r="AG11" i="3"/>
  <c r="AF11" i="3"/>
  <c r="O11" i="3"/>
  <c r="N11" i="3"/>
  <c r="M11" i="3"/>
  <c r="L11" i="3"/>
  <c r="AM10" i="3"/>
  <c r="AL10" i="3"/>
  <c r="AK10" i="3"/>
  <c r="AJ10" i="3"/>
  <c r="AG10" i="3"/>
  <c r="AF10" i="3"/>
  <c r="O10" i="3"/>
  <c r="N10" i="3"/>
  <c r="M10" i="3"/>
  <c r="L10" i="3"/>
  <c r="AM9" i="3"/>
  <c r="AL9" i="3"/>
  <c r="AK9" i="3"/>
  <c r="AJ9" i="3"/>
  <c r="AG9" i="3"/>
  <c r="AF9" i="3"/>
  <c r="O9" i="3"/>
  <c r="N9" i="3"/>
  <c r="M9" i="3"/>
  <c r="L9" i="3"/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Y14" i="3"/>
  <c r="D14" i="3" s="1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Q14" i="3"/>
  <c r="Q13" i="3"/>
  <c r="Q12" i="3"/>
  <c r="Q11" i="3"/>
  <c r="Q10" i="3"/>
  <c r="Q9" i="3"/>
  <c r="AH9" i="3" l="1"/>
  <c r="I9" i="3" s="1"/>
  <c r="C13" i="3"/>
  <c r="AI13" i="3"/>
  <c r="E13" i="3" s="1"/>
  <c r="C9" i="3"/>
  <c r="AI9" i="3"/>
  <c r="E9" i="3" s="1"/>
  <c r="C14" i="3"/>
  <c r="AI14" i="3"/>
  <c r="E14" i="3" s="1"/>
  <c r="C12" i="3"/>
  <c r="AI12" i="3"/>
  <c r="E12" i="3" s="1"/>
  <c r="C10" i="3"/>
  <c r="AI10" i="3"/>
  <c r="E10" i="3" s="1"/>
  <c r="C11" i="3"/>
  <c r="AI11" i="3"/>
  <c r="E11" i="3" s="1"/>
  <c r="AH10" i="3"/>
  <c r="I10" i="3" s="1"/>
  <c r="AH11" i="3"/>
  <c r="I11" i="3" s="1"/>
  <c r="AH13" i="3"/>
  <c r="I13" i="3" s="1"/>
  <c r="AH12" i="3"/>
  <c r="I12" i="3" s="1"/>
  <c r="X33" i="3"/>
  <c r="X34" i="3" s="1"/>
  <c r="D9" i="3"/>
  <c r="Y33" i="3"/>
  <c r="Y34" i="3" s="1"/>
  <c r="H9" i="3"/>
  <c r="AE33" i="3"/>
  <c r="AE34" i="3" s="1"/>
  <c r="AD33" i="3"/>
  <c r="AD34" i="3" s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Q32" i="3" l="1"/>
  <c r="Q31" i="3"/>
  <c r="Q30" i="3"/>
  <c r="Q29" i="3"/>
  <c r="Q28" i="3"/>
  <c r="Q27" i="3"/>
  <c r="Q26" i="3"/>
  <c r="Q25" i="3"/>
  <c r="Q24" i="3"/>
  <c r="Q23" i="3"/>
  <c r="Q22" i="3"/>
  <c r="Q21" i="3"/>
  <c r="AL33" i="3"/>
  <c r="AL34" i="3" s="1"/>
  <c r="H15" i="3"/>
  <c r="H33" i="3" s="1"/>
  <c r="H34" i="3" s="1"/>
  <c r="Q20" i="3"/>
  <c r="Q19" i="3"/>
  <c r="Q18" i="3"/>
  <c r="Q17" i="3"/>
  <c r="Q16" i="3"/>
  <c r="Q15" i="3" l="1"/>
  <c r="Q33" i="3" s="1"/>
  <c r="Q34" i="3" s="1"/>
  <c r="K33" i="3"/>
  <c r="K34" i="3" s="1"/>
  <c r="AH26" i="3" l="1"/>
  <c r="I26" i="3" s="1"/>
  <c r="G26" i="3"/>
  <c r="G30" i="3"/>
  <c r="AH30" i="3"/>
  <c r="I30" i="3" s="1"/>
  <c r="G28" i="3"/>
  <c r="AH28" i="3"/>
  <c r="I28" i="3" s="1"/>
  <c r="G32" i="3"/>
  <c r="AH32" i="3"/>
  <c r="I32" i="3" s="1"/>
  <c r="AH27" i="3"/>
  <c r="I27" i="3" s="1"/>
  <c r="G27" i="3"/>
  <c r="G29" i="3"/>
  <c r="AH29" i="3"/>
  <c r="I29" i="3" s="1"/>
  <c r="G31" i="3"/>
  <c r="AH31" i="3"/>
  <c r="I31" i="3" s="1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14" i="3"/>
  <c r="AH14" i="3"/>
  <c r="I14" i="3" s="1"/>
  <c r="G21" i="3"/>
  <c r="AH21" i="3"/>
  <c r="I21" i="3" s="1"/>
  <c r="AH20" i="3"/>
  <c r="I20" i="3" s="1"/>
  <c r="G20" i="3"/>
  <c r="G19" i="3"/>
  <c r="AH19" i="3"/>
  <c r="I19" i="3" s="1"/>
  <c r="AH18" i="3"/>
  <c r="I18" i="3" s="1"/>
  <c r="G18" i="3"/>
  <c r="G17" i="3"/>
  <c r="AH17" i="3"/>
  <c r="I17" i="3" s="1"/>
  <c r="G16" i="3"/>
  <c r="AH16" i="3"/>
  <c r="I16" i="3" s="1"/>
  <c r="AJ33" i="3"/>
  <c r="AJ34" i="3" s="1"/>
  <c r="G15" i="3"/>
  <c r="AH15" i="3"/>
  <c r="G33" i="3" l="1"/>
  <c r="G34" i="3" s="1"/>
  <c r="I15" i="3"/>
  <c r="I33" i="3" s="1"/>
  <c r="I34" i="3" s="1"/>
  <c r="AH33" i="3"/>
  <c r="AH34" i="3" s="1"/>
  <c r="B33" i="3" l="1"/>
  <c r="B34" i="3" s="1"/>
  <c r="D25" i="3"/>
  <c r="D29" i="3"/>
  <c r="D32" i="3" l="1"/>
  <c r="D26" i="3"/>
  <c r="D28" i="3"/>
  <c r="D31" i="3"/>
  <c r="D23" i="3"/>
  <c r="D30" i="3"/>
  <c r="D22" i="3"/>
  <c r="D24" i="3"/>
  <c r="D27" i="3"/>
  <c r="D21" i="3"/>
  <c r="D17" i="3"/>
  <c r="C32" i="3" l="1"/>
  <c r="C23" i="3"/>
  <c r="C28" i="3"/>
  <c r="C30" i="3"/>
  <c r="C22" i="3"/>
  <c r="AI23" i="3"/>
  <c r="E23" i="3" s="1"/>
  <c r="C20" i="3"/>
  <c r="D20" i="3"/>
  <c r="D19" i="3"/>
  <c r="C19" i="3"/>
  <c r="C18" i="3"/>
  <c r="D18" i="3"/>
  <c r="C16" i="3"/>
  <c r="D16" i="3"/>
  <c r="AI15" i="3"/>
  <c r="AM33" i="3"/>
  <c r="AM34" i="3" s="1"/>
  <c r="D15" i="3"/>
  <c r="AI22" i="3" l="1"/>
  <c r="E22" i="3" s="1"/>
  <c r="AI16" i="3"/>
  <c r="E16" i="3" s="1"/>
  <c r="AI32" i="3"/>
  <c r="E32" i="3" s="1"/>
  <c r="AI28" i="3"/>
  <c r="E28" i="3" s="1"/>
  <c r="AI30" i="3"/>
  <c r="E30" i="3" s="1"/>
  <c r="C31" i="3"/>
  <c r="AI31" i="3"/>
  <c r="E31" i="3" s="1"/>
  <c r="C25" i="3"/>
  <c r="AI25" i="3"/>
  <c r="E25" i="3" s="1"/>
  <c r="C26" i="3"/>
  <c r="AI26" i="3"/>
  <c r="E26" i="3" s="1"/>
  <c r="C29" i="3"/>
  <c r="AI29" i="3"/>
  <c r="E29" i="3" s="1"/>
  <c r="C27" i="3"/>
  <c r="AI27" i="3"/>
  <c r="E27" i="3" s="1"/>
  <c r="C24" i="3"/>
  <c r="AI24" i="3"/>
  <c r="E24" i="3" s="1"/>
  <c r="C21" i="3"/>
  <c r="AI21" i="3"/>
  <c r="E21" i="3" s="1"/>
  <c r="AI18" i="3"/>
  <c r="E18" i="3" s="1"/>
  <c r="AI20" i="3"/>
  <c r="E20" i="3" s="1"/>
  <c r="D33" i="3"/>
  <c r="D34" i="3" s="1"/>
  <c r="AI19" i="3"/>
  <c r="E19" i="3" s="1"/>
  <c r="C17" i="3"/>
  <c r="AI17" i="3"/>
  <c r="E17" i="3" s="1"/>
  <c r="E15" i="3"/>
  <c r="AK33" i="3"/>
  <c r="AK34" i="3" s="1"/>
  <c r="C15" i="3"/>
  <c r="C33" i="3" l="1"/>
  <c r="C34" i="3" s="1"/>
  <c r="AI33" i="3"/>
  <c r="AI34" i="3" s="1"/>
  <c r="E33" i="3"/>
  <c r="E34" i="3" s="1"/>
  <c r="AS39" i="3" l="1"/>
  <c r="AQ39" i="3"/>
  <c r="G44" i="3" l="1"/>
  <c r="G43" i="3"/>
  <c r="E42" i="3" l="1"/>
  <c r="G42" i="3"/>
</calcChain>
</file>

<file path=xl/sharedStrings.xml><?xml version="1.0" encoding="utf-8"?>
<sst xmlns="http://schemas.openxmlformats.org/spreadsheetml/2006/main" count="139" uniqueCount="107">
  <si>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</si>
  <si>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</si>
  <si>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</si>
  <si>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</si>
  <si>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</si>
  <si>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</si>
  <si>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</si>
  <si>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</si>
  <si>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</si>
  <si>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</si>
  <si>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</si>
  <si>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</si>
  <si>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</si>
  <si>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</si>
  <si>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</si>
  <si>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</si>
  <si>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</si>
  <si>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</si>
  <si>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</si>
  <si>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</si>
  <si>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</si>
  <si>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</si>
  <si>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</si>
  <si>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</si>
  <si>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</si>
  <si>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</si>
  <si>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</si>
  <si>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</si>
  <si>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</si>
  <si>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</si>
  <si>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</si>
  <si>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</si>
  <si>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</si>
  <si>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</si>
  <si>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</si>
  <si>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</si>
  <si>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</si>
  <si>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</si>
  <si>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</si>
  <si>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</si>
  <si>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</si>
  <si>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</si>
  <si>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</si>
  <si>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</si>
  <si>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</si>
  <si>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</si>
  <si>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</si>
  <si>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</si>
  <si>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</si>
  <si>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</si>
  <si>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</si>
  <si>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</si>
  <si>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</si>
  <si>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</si>
  <si>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</si>
  <si>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</si>
  <si>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</si>
  <si>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</si>
  <si>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</si>
  <si>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</si>
  <si>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</si>
  <si>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</si>
  <si>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</si>
  <si>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</si>
  <si>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</si>
  <si>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</si>
  <si>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</si>
  <si>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</si>
  <si>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</si>
  <si>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</si>
  <si>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</si>
  <si>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</si>
  <si>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</si>
  <si>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</si>
  <si>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</si>
  <si>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</si>
  <si>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</si>
  <si>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</si>
  <si>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</si>
  <si>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</si>
  <si>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</si>
  <si>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</si>
  <si>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</si>
  <si>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</si>
  <si>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</si>
  <si>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</si>
  <si>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</si>
  <si>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</si>
  <si>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</si>
  <si>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</si>
  <si>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</si>
  <si>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</si>
  <si>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</si>
  <si>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</si>
  <si>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</si>
  <si>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</si>
  <si>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</si>
  <si>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</si>
  <si>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</si>
  <si>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</si>
  <si>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</si>
  <si>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</si>
  <si>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</si>
  <si>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</si>
  <si>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 xml:space="preserve">DOSSA et TAGBA </t>
  </si>
  <si>
    <t>TETE et MONTCHO</t>
  </si>
  <si>
    <t>MONTCHO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</si>
</sst>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'05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'!$B$9:$B$32</c:f>
              <c:numCache>
                <c:formatCode>General</c:formatCode>
                <c:ptCount val="24"/>
                <c:pt idx="0">
                  <c:v>37.67</c:v>
                </c:pt>
                <c:pt idx="1">
                  <c:v>33.54</c:v>
                </c:pt>
                <c:pt idx="2">
                  <c:v>38.019999999999996</c:v>
                </c:pt>
                <c:pt idx="3">
                  <c:v>29.46</c:v>
                </c:pt>
                <c:pt idx="4">
                  <c:v>27.83</c:v>
                </c:pt>
                <c:pt idx="5">
                  <c:v>24.02</c:v>
                </c:pt>
                <c:pt idx="6">
                  <c:v>46.66</c:v>
                </c:pt>
                <c:pt idx="7">
                  <c:v>70.77000000000001</c:v>
                </c:pt>
                <c:pt idx="8">
                  <c:v>87.12</c:v>
                </c:pt>
                <c:pt idx="9">
                  <c:v>93.34</c:v>
                </c:pt>
                <c:pt idx="10">
                  <c:v>82.710000000000008</c:v>
                </c:pt>
                <c:pt idx="11">
                  <c:v>75.42</c:v>
                </c:pt>
                <c:pt idx="12">
                  <c:v>51.58</c:v>
                </c:pt>
                <c:pt idx="13">
                  <c:v>55.84</c:v>
                </c:pt>
                <c:pt idx="14">
                  <c:v>82.64</c:v>
                </c:pt>
                <c:pt idx="15">
                  <c:v>93.09</c:v>
                </c:pt>
                <c:pt idx="16">
                  <c:v>88.14</c:v>
                </c:pt>
                <c:pt idx="17">
                  <c:v>62.33</c:v>
                </c:pt>
                <c:pt idx="18">
                  <c:v>70.86</c:v>
                </c:pt>
                <c:pt idx="19">
                  <c:v>70.88</c:v>
                </c:pt>
                <c:pt idx="20">
                  <c:v>67.67</c:v>
                </c:pt>
                <c:pt idx="21">
                  <c:v>52.93</c:v>
                </c:pt>
                <c:pt idx="22">
                  <c:v>32.61</c:v>
                </c:pt>
                <c:pt idx="23">
                  <c:v>29.810000000000002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'05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'!$C$9:$C$32</c:f>
              <c:numCache>
                <c:formatCode>General</c:formatCode>
                <c:ptCount val="24"/>
                <c:pt idx="0">
                  <c:v>8.9659024451231062</c:v>
                </c:pt>
                <c:pt idx="1">
                  <c:v>14.174717072307757</c:v>
                </c:pt>
                <c:pt idx="2">
                  <c:v>13.153253555979205</c:v>
                </c:pt>
                <c:pt idx="3">
                  <c:v>16.382446635671812</c:v>
                </c:pt>
                <c:pt idx="4">
                  <c:v>12.46441522014139</c:v>
                </c:pt>
                <c:pt idx="5">
                  <c:v>12.65180549656472</c:v>
                </c:pt>
                <c:pt idx="6">
                  <c:v>18.4386322918986</c:v>
                </c:pt>
                <c:pt idx="7">
                  <c:v>25.335738236103751</c:v>
                </c:pt>
                <c:pt idx="8">
                  <c:v>35.235608559781397</c:v>
                </c:pt>
                <c:pt idx="9">
                  <c:v>38.021188491040263</c:v>
                </c:pt>
                <c:pt idx="10">
                  <c:v>27.16030970539363</c:v>
                </c:pt>
                <c:pt idx="11">
                  <c:v>26.530401486837363</c:v>
                </c:pt>
                <c:pt idx="12">
                  <c:v>17.912825104420477</c:v>
                </c:pt>
                <c:pt idx="13">
                  <c:v>16.534665378473036</c:v>
                </c:pt>
                <c:pt idx="14">
                  <c:v>31.278512708839372</c:v>
                </c:pt>
                <c:pt idx="15">
                  <c:v>39.566513864227346</c:v>
                </c:pt>
                <c:pt idx="16">
                  <c:v>37.774631251249176</c:v>
                </c:pt>
                <c:pt idx="17">
                  <c:v>24.517800270332231</c:v>
                </c:pt>
                <c:pt idx="18">
                  <c:v>28.756264574043286</c:v>
                </c:pt>
                <c:pt idx="19">
                  <c:v>24.391524050494354</c:v>
                </c:pt>
                <c:pt idx="20">
                  <c:v>17.944268837641985</c:v>
                </c:pt>
                <c:pt idx="21">
                  <c:v>9.5828967303297219</c:v>
                </c:pt>
                <c:pt idx="22">
                  <c:v>4.6561742981782572</c:v>
                </c:pt>
                <c:pt idx="23">
                  <c:v>-4.3947260010492499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'05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'!$D$9:$D$32</c:f>
              <c:numCache>
                <c:formatCode>0.00</c:formatCode>
                <c:ptCount val="24"/>
                <c:pt idx="0">
                  <c:v>54.558582582567269</c:v>
                </c:pt>
                <c:pt idx="1">
                  <c:v>45.381096704246715</c:v>
                </c:pt>
                <c:pt idx="2">
                  <c:v>50.984258445132241</c:v>
                </c:pt>
                <c:pt idx="3">
                  <c:v>39.392272157692275</c:v>
                </c:pt>
                <c:pt idx="4">
                  <c:v>41.523898833065104</c:v>
                </c:pt>
                <c:pt idx="5">
                  <c:v>37.816532624825129</c:v>
                </c:pt>
                <c:pt idx="6">
                  <c:v>53.919229331271126</c:v>
                </c:pt>
                <c:pt idx="7">
                  <c:v>70.366282300378288</c:v>
                </c:pt>
                <c:pt idx="8">
                  <c:v>76.246449278566118</c:v>
                </c:pt>
                <c:pt idx="9">
                  <c:v>79.682164739379189</c:v>
                </c:pt>
                <c:pt idx="10">
                  <c:v>80.207579145407507</c:v>
                </c:pt>
                <c:pt idx="11">
                  <c:v>73.56512584013791</c:v>
                </c:pt>
                <c:pt idx="12">
                  <c:v>58.972505543448946</c:v>
                </c:pt>
                <c:pt idx="13">
                  <c:v>64.496745650102994</c:v>
                </c:pt>
                <c:pt idx="14">
                  <c:v>75.787761876253995</c:v>
                </c:pt>
                <c:pt idx="15">
                  <c:v>77.317864414440706</c:v>
                </c:pt>
                <c:pt idx="16">
                  <c:v>74.422055699150746</c:v>
                </c:pt>
                <c:pt idx="17">
                  <c:v>63.144070703053671</c:v>
                </c:pt>
                <c:pt idx="18">
                  <c:v>66.226000343052647</c:v>
                </c:pt>
                <c:pt idx="19">
                  <c:v>70.571660087801533</c:v>
                </c:pt>
                <c:pt idx="20">
                  <c:v>73.878186650737021</c:v>
                </c:pt>
                <c:pt idx="21">
                  <c:v>67.720645965790297</c:v>
                </c:pt>
                <c:pt idx="22">
                  <c:v>53.048639302120435</c:v>
                </c:pt>
                <c:pt idx="23">
                  <c:v>59.393653367466456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'05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'!$E$9:$E$32</c:f>
              <c:numCache>
                <c:formatCode>0.00</c:formatCode>
                <c:ptCount val="24"/>
                <c:pt idx="0">
                  <c:v>-25.854485027690409</c:v>
                </c:pt>
                <c:pt idx="1">
                  <c:v>-26.015813776554459</c:v>
                </c:pt>
                <c:pt idx="2">
                  <c:v>-26.11751200111145</c:v>
                </c:pt>
                <c:pt idx="3">
                  <c:v>-26.314718793364101</c:v>
                </c:pt>
                <c:pt idx="4">
                  <c:v>-26.158314053206503</c:v>
                </c:pt>
                <c:pt idx="5">
                  <c:v>-26.448338121389853</c:v>
                </c:pt>
                <c:pt idx="6">
                  <c:v>-25.69786162316975</c:v>
                </c:pt>
                <c:pt idx="7">
                  <c:v>-24.932020536482014</c:v>
                </c:pt>
                <c:pt idx="8">
                  <c:v>-24.362057838347518</c:v>
                </c:pt>
                <c:pt idx="9">
                  <c:v>-24.363353230419399</c:v>
                </c:pt>
                <c:pt idx="10">
                  <c:v>-24.657888850801136</c:v>
                </c:pt>
                <c:pt idx="11">
                  <c:v>-24.675527326975306</c:v>
                </c:pt>
                <c:pt idx="12">
                  <c:v>-25.305330647869418</c:v>
                </c:pt>
                <c:pt idx="13">
                  <c:v>-25.191411028576034</c:v>
                </c:pt>
                <c:pt idx="14">
                  <c:v>-24.426274585093374</c:v>
                </c:pt>
                <c:pt idx="15">
                  <c:v>-23.794378278668024</c:v>
                </c:pt>
                <c:pt idx="16">
                  <c:v>-24.056686950399957</c:v>
                </c:pt>
                <c:pt idx="17">
                  <c:v>-25.331870973385897</c:v>
                </c:pt>
                <c:pt idx="18">
                  <c:v>-24.122264917095919</c:v>
                </c:pt>
                <c:pt idx="19">
                  <c:v>-24.083184138295891</c:v>
                </c:pt>
                <c:pt idx="20">
                  <c:v>-24.152455488379012</c:v>
                </c:pt>
                <c:pt idx="21">
                  <c:v>-24.373542696120026</c:v>
                </c:pt>
                <c:pt idx="22">
                  <c:v>-25.094813600298693</c:v>
                </c:pt>
                <c:pt idx="23">
                  <c:v>-25.188927366417225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'05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'!$Q$9:$Q$32</c:f>
              <c:numCache>
                <c:formatCode>0.00</c:formatCode>
                <c:ptCount val="24"/>
                <c:pt idx="0">
                  <c:v>32.22</c:v>
                </c:pt>
                <c:pt idx="1">
                  <c:v>32.14</c:v>
                </c:pt>
                <c:pt idx="2">
                  <c:v>32.380000000000003</c:v>
                </c:pt>
                <c:pt idx="3">
                  <c:v>32.33</c:v>
                </c:pt>
                <c:pt idx="4">
                  <c:v>32.14</c:v>
                </c:pt>
                <c:pt idx="5">
                  <c:v>32.32</c:v>
                </c:pt>
                <c:pt idx="6">
                  <c:v>32.200000000000003</c:v>
                </c:pt>
                <c:pt idx="7">
                  <c:v>32.18</c:v>
                </c:pt>
                <c:pt idx="8">
                  <c:v>32.03</c:v>
                </c:pt>
                <c:pt idx="9">
                  <c:v>32.22</c:v>
                </c:pt>
                <c:pt idx="10">
                  <c:v>32.22</c:v>
                </c:pt>
                <c:pt idx="11">
                  <c:v>32.22</c:v>
                </c:pt>
                <c:pt idx="12">
                  <c:v>32.450000000000003</c:v>
                </c:pt>
                <c:pt idx="13">
                  <c:v>32.340000000000003</c:v>
                </c:pt>
                <c:pt idx="14">
                  <c:v>32.299999999999997</c:v>
                </c:pt>
                <c:pt idx="15">
                  <c:v>31.98</c:v>
                </c:pt>
                <c:pt idx="16">
                  <c:v>32.090000000000003</c:v>
                </c:pt>
                <c:pt idx="17">
                  <c:v>32.28</c:v>
                </c:pt>
                <c:pt idx="18">
                  <c:v>32.4</c:v>
                </c:pt>
                <c:pt idx="19">
                  <c:v>32.35</c:v>
                </c:pt>
                <c:pt idx="20">
                  <c:v>32.299999999999997</c:v>
                </c:pt>
                <c:pt idx="21">
                  <c:v>32.1</c:v>
                </c:pt>
                <c:pt idx="22">
                  <c:v>32.270000000000003</c:v>
                </c:pt>
                <c:pt idx="23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'05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'!$AE$9:$AE$32</c:f>
              <c:numCache>
                <c:formatCode>0.00</c:formatCode>
                <c:ptCount val="24"/>
                <c:pt idx="0">
                  <c:v>70.5</c:v>
                </c:pt>
                <c:pt idx="1">
                  <c:v>66.09</c:v>
                </c:pt>
                <c:pt idx="2">
                  <c:v>66.31</c:v>
                </c:pt>
                <c:pt idx="3">
                  <c:v>66.12</c:v>
                </c:pt>
                <c:pt idx="4">
                  <c:v>66.38</c:v>
                </c:pt>
                <c:pt idx="5">
                  <c:v>65.2</c:v>
                </c:pt>
                <c:pt idx="6">
                  <c:v>65.61</c:v>
                </c:pt>
                <c:pt idx="7">
                  <c:v>68.56</c:v>
                </c:pt>
                <c:pt idx="8">
                  <c:v>67.19</c:v>
                </c:pt>
                <c:pt idx="9">
                  <c:v>67.98</c:v>
                </c:pt>
                <c:pt idx="10">
                  <c:v>68.13</c:v>
                </c:pt>
                <c:pt idx="11">
                  <c:v>67.430000000000007</c:v>
                </c:pt>
                <c:pt idx="12">
                  <c:v>70.430000000000007</c:v>
                </c:pt>
                <c:pt idx="13">
                  <c:v>66.510000000000005</c:v>
                </c:pt>
                <c:pt idx="14">
                  <c:v>66.260000000000005</c:v>
                </c:pt>
                <c:pt idx="15">
                  <c:v>67.81</c:v>
                </c:pt>
                <c:pt idx="16">
                  <c:v>67.58</c:v>
                </c:pt>
                <c:pt idx="17">
                  <c:v>54.03</c:v>
                </c:pt>
                <c:pt idx="18">
                  <c:v>92.56</c:v>
                </c:pt>
                <c:pt idx="19">
                  <c:v>92.12</c:v>
                </c:pt>
                <c:pt idx="20">
                  <c:v>91.46</c:v>
                </c:pt>
                <c:pt idx="21">
                  <c:v>91.33</c:v>
                </c:pt>
                <c:pt idx="22">
                  <c:v>91.79</c:v>
                </c:pt>
                <c:pt idx="23">
                  <c:v>91.65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'05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'!$AK$9:$AK$32</c:f>
              <c:numCache>
                <c:formatCode>0.00</c:formatCode>
                <c:ptCount val="24"/>
                <c:pt idx="0">
                  <c:v>79.465902445123106</c:v>
                </c:pt>
                <c:pt idx="1">
                  <c:v>80.264717072307761</c:v>
                </c:pt>
                <c:pt idx="2">
                  <c:v>79.463253555979207</c:v>
                </c:pt>
                <c:pt idx="3">
                  <c:v>82.502446635671816</c:v>
                </c:pt>
                <c:pt idx="4">
                  <c:v>78.844415220141386</c:v>
                </c:pt>
                <c:pt idx="5">
                  <c:v>77.851805496564722</c:v>
                </c:pt>
                <c:pt idx="6">
                  <c:v>84.048632291898599</c:v>
                </c:pt>
                <c:pt idx="7">
                  <c:v>93.895738236103753</c:v>
                </c:pt>
                <c:pt idx="8">
                  <c:v>102.4256085597814</c:v>
                </c:pt>
                <c:pt idx="9">
                  <c:v>106.00118849104027</c:v>
                </c:pt>
                <c:pt idx="10">
                  <c:v>95.290309705393625</c:v>
                </c:pt>
                <c:pt idx="11">
                  <c:v>93.96040148683737</c:v>
                </c:pt>
                <c:pt idx="12">
                  <c:v>88.342825104420484</c:v>
                </c:pt>
                <c:pt idx="13">
                  <c:v>83.044665378473042</c:v>
                </c:pt>
                <c:pt idx="14">
                  <c:v>97.538512708839377</c:v>
                </c:pt>
                <c:pt idx="15">
                  <c:v>107.37651386422735</c:v>
                </c:pt>
                <c:pt idx="16">
                  <c:v>105.35463125124917</c:v>
                </c:pt>
                <c:pt idx="17">
                  <c:v>78.547800270332232</c:v>
                </c:pt>
                <c:pt idx="18">
                  <c:v>121.31626457404329</c:v>
                </c:pt>
                <c:pt idx="19">
                  <c:v>116.51152405049436</c:v>
                </c:pt>
                <c:pt idx="20">
                  <c:v>109.40426883764198</c:v>
                </c:pt>
                <c:pt idx="21">
                  <c:v>100.91289673032972</c:v>
                </c:pt>
                <c:pt idx="22">
                  <c:v>96.446174298178263</c:v>
                </c:pt>
                <c:pt idx="23">
                  <c:v>87.255273998950756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'05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'!$AM$9:$AM$32</c:f>
              <c:numCache>
                <c:formatCode>0.00</c:formatCode>
                <c:ptCount val="24"/>
                <c:pt idx="0">
                  <c:v>127.49858258256727</c:v>
                </c:pt>
                <c:pt idx="1">
                  <c:v>118.32109670424671</c:v>
                </c:pt>
                <c:pt idx="2">
                  <c:v>123.92425844513224</c:v>
                </c:pt>
                <c:pt idx="3">
                  <c:v>112.30227215769227</c:v>
                </c:pt>
                <c:pt idx="4">
                  <c:v>114.7938988330651</c:v>
                </c:pt>
                <c:pt idx="5">
                  <c:v>111.96653262482513</c:v>
                </c:pt>
                <c:pt idx="6">
                  <c:v>127.65922933127112</c:v>
                </c:pt>
                <c:pt idx="7">
                  <c:v>143.70628230037829</c:v>
                </c:pt>
                <c:pt idx="8">
                  <c:v>149.75644927856612</c:v>
                </c:pt>
                <c:pt idx="9">
                  <c:v>152.73216473937919</c:v>
                </c:pt>
                <c:pt idx="10">
                  <c:v>153.21757914540751</c:v>
                </c:pt>
                <c:pt idx="11">
                  <c:v>153.93512584013791</c:v>
                </c:pt>
                <c:pt idx="12">
                  <c:v>145.67250554344895</c:v>
                </c:pt>
                <c:pt idx="13">
                  <c:v>151.10674565010299</c:v>
                </c:pt>
                <c:pt idx="14">
                  <c:v>161.787761876254</c:v>
                </c:pt>
                <c:pt idx="15">
                  <c:v>162.7778644144407</c:v>
                </c:pt>
                <c:pt idx="16">
                  <c:v>159.51205569915075</c:v>
                </c:pt>
                <c:pt idx="17">
                  <c:v>148.64407070305367</c:v>
                </c:pt>
                <c:pt idx="18">
                  <c:v>152.03600034305265</c:v>
                </c:pt>
                <c:pt idx="19">
                  <c:v>156.46166008780153</c:v>
                </c:pt>
                <c:pt idx="20">
                  <c:v>159.42818665073702</c:v>
                </c:pt>
                <c:pt idx="21">
                  <c:v>153.3006459657903</c:v>
                </c:pt>
                <c:pt idx="22">
                  <c:v>138.62863930212043</c:v>
                </c:pt>
                <c:pt idx="23">
                  <c:v>145.59365336746646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'05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'!$F$9:$F$32</c:f>
              <c:numCache>
                <c:formatCode>General</c:formatCode>
                <c:ptCount val="24"/>
                <c:pt idx="0">
                  <c:v>166.21</c:v>
                </c:pt>
                <c:pt idx="1">
                  <c:v>166.37</c:v>
                </c:pt>
                <c:pt idx="2">
                  <c:v>165.28</c:v>
                </c:pt>
                <c:pt idx="3">
                  <c:v>166.1</c:v>
                </c:pt>
                <c:pt idx="4">
                  <c:v>168.61</c:v>
                </c:pt>
                <c:pt idx="5">
                  <c:v>159.77000000000001</c:v>
                </c:pt>
                <c:pt idx="6">
                  <c:v>161.59</c:v>
                </c:pt>
                <c:pt idx="7">
                  <c:v>152.57</c:v>
                </c:pt>
                <c:pt idx="8">
                  <c:v>157.41</c:v>
                </c:pt>
                <c:pt idx="9">
                  <c:v>163.16</c:v>
                </c:pt>
                <c:pt idx="10">
                  <c:v>140.31</c:v>
                </c:pt>
                <c:pt idx="11">
                  <c:v>137.62</c:v>
                </c:pt>
                <c:pt idx="12">
                  <c:v>145.59</c:v>
                </c:pt>
                <c:pt idx="13">
                  <c:v>149.75</c:v>
                </c:pt>
                <c:pt idx="14">
                  <c:v>176.19</c:v>
                </c:pt>
                <c:pt idx="15">
                  <c:v>175.12</c:v>
                </c:pt>
                <c:pt idx="16">
                  <c:v>173.1</c:v>
                </c:pt>
                <c:pt idx="17">
                  <c:v>186.96</c:v>
                </c:pt>
                <c:pt idx="18">
                  <c:v>211.04</c:v>
                </c:pt>
                <c:pt idx="19">
                  <c:v>211.92</c:v>
                </c:pt>
                <c:pt idx="20">
                  <c:v>202.73</c:v>
                </c:pt>
                <c:pt idx="21">
                  <c:v>197.7</c:v>
                </c:pt>
                <c:pt idx="22">
                  <c:v>181.34</c:v>
                </c:pt>
                <c:pt idx="23">
                  <c:v>175.06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'05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'!$G$9:$G$32</c:f>
              <c:numCache>
                <c:formatCode>0.00</c:formatCode>
                <c:ptCount val="24"/>
                <c:pt idx="0">
                  <c:v>84.648018390424681</c:v>
                </c:pt>
                <c:pt idx="1">
                  <c:v>85.445760505981397</c:v>
                </c:pt>
                <c:pt idx="2">
                  <c:v>85.839217405048416</c:v>
                </c:pt>
                <c:pt idx="3">
                  <c:v>87.742494754999541</c:v>
                </c:pt>
                <c:pt idx="4">
                  <c:v>88.849014400417559</c:v>
                </c:pt>
                <c:pt idx="5">
                  <c:v>81.064068521680255</c:v>
                </c:pt>
                <c:pt idx="6">
                  <c:v>83.994504120072037</c:v>
                </c:pt>
                <c:pt idx="7">
                  <c:v>79.829529217336656</c:v>
                </c:pt>
                <c:pt idx="8">
                  <c:v>81.721450420315392</c:v>
                </c:pt>
                <c:pt idx="9">
                  <c:v>84.597892871699159</c:v>
                </c:pt>
                <c:pt idx="10">
                  <c:v>76.510991247367798</c:v>
                </c:pt>
                <c:pt idx="11">
                  <c:v>77.067338588071152</c:v>
                </c:pt>
                <c:pt idx="12">
                  <c:v>72.671310374769675</c:v>
                </c:pt>
                <c:pt idx="13">
                  <c:v>68.731964545337306</c:v>
                </c:pt>
                <c:pt idx="14">
                  <c:v>88.253311196642187</c:v>
                </c:pt>
                <c:pt idx="15">
                  <c:v>91.60436478235124</c:v>
                </c:pt>
                <c:pt idx="16">
                  <c:v>88.445974215661394</c:v>
                </c:pt>
                <c:pt idx="17">
                  <c:v>95.028184508281981</c:v>
                </c:pt>
                <c:pt idx="18">
                  <c:v>110.46577528052163</c:v>
                </c:pt>
                <c:pt idx="19">
                  <c:v>105.74643085634848</c:v>
                </c:pt>
                <c:pt idx="20">
                  <c:v>99.389061920701351</c:v>
                </c:pt>
                <c:pt idx="21">
                  <c:v>104.19292737448977</c:v>
                </c:pt>
                <c:pt idx="22">
                  <c:v>94.323940592902289</c:v>
                </c:pt>
                <c:pt idx="23">
                  <c:v>91.312631725775077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'05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'!$H$9:$H$32</c:f>
              <c:numCache>
                <c:formatCode>0.00</c:formatCode>
                <c:ptCount val="24"/>
                <c:pt idx="0">
                  <c:v>75.085713860625347</c:v>
                </c:pt>
                <c:pt idx="1">
                  <c:v>74.441891899598701</c:v>
                </c:pt>
                <c:pt idx="2">
                  <c:v>72.999853941866064</c:v>
                </c:pt>
                <c:pt idx="3">
                  <c:v>71.885417389638178</c:v>
                </c:pt>
                <c:pt idx="4">
                  <c:v>73.193520137758782</c:v>
                </c:pt>
                <c:pt idx="5">
                  <c:v>72.447397991935958</c:v>
                </c:pt>
                <c:pt idx="6">
                  <c:v>71.194846183821994</c:v>
                </c:pt>
                <c:pt idx="7">
                  <c:v>66.461797844124021</c:v>
                </c:pt>
                <c:pt idx="8">
                  <c:v>68.834950888793713</c:v>
                </c:pt>
                <c:pt idx="9">
                  <c:v>70.991843099161585</c:v>
                </c:pt>
                <c:pt idx="10">
                  <c:v>56.903231011148875</c:v>
                </c:pt>
                <c:pt idx="11">
                  <c:v>53.898558063313629</c:v>
                </c:pt>
                <c:pt idx="12">
                  <c:v>65.861415411416189</c:v>
                </c:pt>
                <c:pt idx="13">
                  <c:v>74.066778943974541</c:v>
                </c:pt>
                <c:pt idx="14">
                  <c:v>80.498662286310704</c:v>
                </c:pt>
                <c:pt idx="15">
                  <c:v>76.440501383825065</c:v>
                </c:pt>
                <c:pt idx="16">
                  <c:v>77.5948516110426</c:v>
                </c:pt>
                <c:pt idx="17">
                  <c:v>84.667065574335595</c:v>
                </c:pt>
                <c:pt idx="18">
                  <c:v>92.394451096099388</c:v>
                </c:pt>
                <c:pt idx="19">
                  <c:v>97.960356045545637</c:v>
                </c:pt>
                <c:pt idx="20">
                  <c:v>95.476939270631192</c:v>
                </c:pt>
                <c:pt idx="21">
                  <c:v>85.834210466254049</c:v>
                </c:pt>
                <c:pt idx="22">
                  <c:v>79.96486506347533</c:v>
                </c:pt>
                <c:pt idx="23">
                  <c:v>76.9348086480191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'05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'!$I$9:$I$32</c:f>
              <c:numCache>
                <c:formatCode>0.00</c:formatCode>
                <c:ptCount val="24"/>
                <c:pt idx="0">
                  <c:v>6.4762677489499918</c:v>
                </c:pt>
                <c:pt idx="1">
                  <c:v>6.4823475944199043</c:v>
                </c:pt>
                <c:pt idx="2">
                  <c:v>6.4409286530855336</c:v>
                </c:pt>
                <c:pt idx="3">
                  <c:v>6.4720878553622736</c:v>
                </c:pt>
                <c:pt idx="4">
                  <c:v>6.5674654618236712</c:v>
                </c:pt>
                <c:pt idx="5">
                  <c:v>6.258533486383782</c:v>
                </c:pt>
                <c:pt idx="6">
                  <c:v>6.4006496961059431</c:v>
                </c:pt>
                <c:pt idx="7">
                  <c:v>6.2786729385393292</c:v>
                </c:pt>
                <c:pt idx="8">
                  <c:v>6.8535986908908617</c:v>
                </c:pt>
                <c:pt idx="9">
                  <c:v>7.5702640291392518</c:v>
                </c:pt>
                <c:pt idx="10">
                  <c:v>6.8957777414833279</c:v>
                </c:pt>
                <c:pt idx="11">
                  <c:v>6.6541033486152221</c:v>
                </c:pt>
                <c:pt idx="12">
                  <c:v>7.0572742138141384</c:v>
                </c:pt>
                <c:pt idx="13">
                  <c:v>6.9512565106881814</c:v>
                </c:pt>
                <c:pt idx="14">
                  <c:v>7.4380265170470912</c:v>
                </c:pt>
                <c:pt idx="15">
                  <c:v>7.075133833823684</c:v>
                </c:pt>
                <c:pt idx="16">
                  <c:v>7.0591741732959852</c:v>
                </c:pt>
                <c:pt idx="17">
                  <c:v>7.2647499173824306</c:v>
                </c:pt>
                <c:pt idx="18">
                  <c:v>8.1797736233789617</c:v>
                </c:pt>
                <c:pt idx="19">
                  <c:v>8.213213098105852</c:v>
                </c:pt>
                <c:pt idx="20">
                  <c:v>7.8639988086674455</c:v>
                </c:pt>
                <c:pt idx="21">
                  <c:v>7.6728621592561685</c:v>
                </c:pt>
                <c:pt idx="22">
                  <c:v>7.0511943436223694</c:v>
                </c:pt>
                <c:pt idx="23">
                  <c:v>6.8125596262058243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'05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1.7</c:v>
                </c:pt>
                <c:pt idx="7">
                  <c:v>2</c:v>
                </c:pt>
                <c:pt idx="8">
                  <c:v>4.2</c:v>
                </c:pt>
                <c:pt idx="9">
                  <c:v>3.1</c:v>
                </c:pt>
                <c:pt idx="10">
                  <c:v>4</c:v>
                </c:pt>
                <c:pt idx="11">
                  <c:v>12.1</c:v>
                </c:pt>
                <c:pt idx="12">
                  <c:v>5.9</c:v>
                </c:pt>
                <c:pt idx="13">
                  <c:v>9.3000000000000007</c:v>
                </c:pt>
                <c:pt idx="14">
                  <c:v>6.7</c:v>
                </c:pt>
                <c:pt idx="15">
                  <c:v>4.2</c:v>
                </c:pt>
                <c:pt idx="16">
                  <c:v>4.0999999999999996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'05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'05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'05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'05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'05 SEP 23 '!$AJ$9:$AJ$32</c:f>
              <c:numCache>
                <c:formatCode>0.00</c:formatCode>
                <c:ptCount val="24"/>
                <c:pt idx="0">
                  <c:v>84.648018390424681</c:v>
                </c:pt>
                <c:pt idx="1">
                  <c:v>85.445760505981397</c:v>
                </c:pt>
                <c:pt idx="2">
                  <c:v>85.839217405048416</c:v>
                </c:pt>
                <c:pt idx="3">
                  <c:v>87.742494754999541</c:v>
                </c:pt>
                <c:pt idx="4">
                  <c:v>88.849014400417559</c:v>
                </c:pt>
                <c:pt idx="5">
                  <c:v>81.464068521680261</c:v>
                </c:pt>
                <c:pt idx="6">
                  <c:v>85.69450412007204</c:v>
                </c:pt>
                <c:pt idx="7">
                  <c:v>81.829529217336656</c:v>
                </c:pt>
                <c:pt idx="8">
                  <c:v>85.921450420315395</c:v>
                </c:pt>
                <c:pt idx="9">
                  <c:v>87.697892871699153</c:v>
                </c:pt>
                <c:pt idx="10">
                  <c:v>80.510991247367798</c:v>
                </c:pt>
                <c:pt idx="11">
                  <c:v>89.167338588071146</c:v>
                </c:pt>
                <c:pt idx="12">
                  <c:v>78.571310374769681</c:v>
                </c:pt>
                <c:pt idx="13">
                  <c:v>78.031964545337303</c:v>
                </c:pt>
                <c:pt idx="14">
                  <c:v>94.95331119664219</c:v>
                </c:pt>
                <c:pt idx="15">
                  <c:v>95.804364782351243</c:v>
                </c:pt>
                <c:pt idx="16">
                  <c:v>92.545974215661388</c:v>
                </c:pt>
                <c:pt idx="17">
                  <c:v>95.028184508281981</c:v>
                </c:pt>
                <c:pt idx="18">
                  <c:v>110.46577528052163</c:v>
                </c:pt>
                <c:pt idx="19">
                  <c:v>105.74643085634848</c:v>
                </c:pt>
                <c:pt idx="20">
                  <c:v>99.389061920701351</c:v>
                </c:pt>
                <c:pt idx="21">
                  <c:v>104.19292737448977</c:v>
                </c:pt>
                <c:pt idx="22">
                  <c:v>94.323940592902289</c:v>
                </c:pt>
                <c:pt idx="23">
                  <c:v>91.312631725775077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'05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'05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'05 SEP 23 '!$AL$9:$AL$32</c:f>
              <c:numCache>
                <c:formatCode>0.00</c:formatCode>
                <c:ptCount val="24"/>
                <c:pt idx="0">
                  <c:v>75.085713860625347</c:v>
                </c:pt>
                <c:pt idx="1">
                  <c:v>74.441891899598701</c:v>
                </c:pt>
                <c:pt idx="2">
                  <c:v>72.999853941866064</c:v>
                </c:pt>
                <c:pt idx="3">
                  <c:v>71.885417389638178</c:v>
                </c:pt>
                <c:pt idx="4">
                  <c:v>73.193520137758782</c:v>
                </c:pt>
                <c:pt idx="5">
                  <c:v>72.75739799193596</c:v>
                </c:pt>
                <c:pt idx="6">
                  <c:v>72.124846183822001</c:v>
                </c:pt>
                <c:pt idx="7">
                  <c:v>72.901797844124019</c:v>
                </c:pt>
                <c:pt idx="8">
                  <c:v>83.364950888793715</c:v>
                </c:pt>
                <c:pt idx="9">
                  <c:v>99.73184309916158</c:v>
                </c:pt>
                <c:pt idx="10">
                  <c:v>89.843231011148873</c:v>
                </c:pt>
                <c:pt idx="11">
                  <c:v>75.068558063313631</c:v>
                </c:pt>
                <c:pt idx="12">
                  <c:v>95.871415411416194</c:v>
                </c:pt>
                <c:pt idx="13">
                  <c:v>93.726778943974537</c:v>
                </c:pt>
                <c:pt idx="14">
                  <c:v>89.1286622863107</c:v>
                </c:pt>
                <c:pt idx="15">
                  <c:v>79.090501383825071</c:v>
                </c:pt>
                <c:pt idx="16">
                  <c:v>81.944851611042594</c:v>
                </c:pt>
                <c:pt idx="17">
                  <c:v>84.667065574335595</c:v>
                </c:pt>
                <c:pt idx="18">
                  <c:v>92.394451096099388</c:v>
                </c:pt>
                <c:pt idx="19">
                  <c:v>97.960356045545637</c:v>
                </c:pt>
                <c:pt idx="20">
                  <c:v>95.476939270631192</c:v>
                </c:pt>
                <c:pt idx="21">
                  <c:v>85.834210466254049</c:v>
                </c:pt>
                <c:pt idx="22">
                  <c:v>79.96486506347533</c:v>
                </c:pt>
                <c:pt idx="23">
                  <c:v>76.9348086480191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9%20Brouillon%20rap%20Journalier%20de%20SEPTEMBRE%202023.xlsm" TargetMode="External"/><Relationship Id="rId1" Type="http://schemas.openxmlformats.org/officeDocument/2006/relationships/externalLinkPath" Target="/RELEVES_DISPATCHING/RELEVE_2023/RELEVES%20DES%20BILANS%20JOURNALIERS/Brouillon%20rap%20Journalier/09%20Brouillon%20rap%20Journalier%20de%20SEPTEMBRE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5934">
          <cell r="I5934">
            <v>0</v>
          </cell>
          <cell r="J5934">
            <v>0</v>
          </cell>
          <cell r="K5934">
            <v>0</v>
          </cell>
          <cell r="L5934">
            <v>0</v>
          </cell>
          <cell r="AV5934">
            <v>0.16645241935483862</v>
          </cell>
          <cell r="AW5934">
            <v>0.40281303763440862</v>
          </cell>
          <cell r="AZ5934">
            <v>84.648018390424681</v>
          </cell>
          <cell r="BA5934">
            <v>79.465902445123106</v>
          </cell>
          <cell r="BB5934">
            <v>75.085713860625347</v>
          </cell>
          <cell r="BC5934">
            <v>127.49858258256727</v>
          </cell>
        </row>
        <row r="5935"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AV5935">
            <v>0.16645241935483862</v>
          </cell>
          <cell r="AW5935">
            <v>0.40281303763440862</v>
          </cell>
          <cell r="AZ5935">
            <v>85.445760505981397</v>
          </cell>
          <cell r="BA5935">
            <v>80.264717072307761</v>
          </cell>
          <cell r="BB5935">
            <v>74.441891899598701</v>
          </cell>
          <cell r="BC5935">
            <v>118.32109670424671</v>
          </cell>
        </row>
        <row r="5936"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AV5936">
            <v>0.16645241935483862</v>
          </cell>
          <cell r="AW5936">
            <v>0.40281303763440862</v>
          </cell>
          <cell r="AZ5936">
            <v>85.839217405048416</v>
          </cell>
          <cell r="BA5936">
            <v>79.463253555979207</v>
          </cell>
          <cell r="BB5936">
            <v>72.999853941866064</v>
          </cell>
          <cell r="BC5936">
            <v>123.92425844513224</v>
          </cell>
        </row>
        <row r="5937"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AV5937">
            <v>0.16645241935483862</v>
          </cell>
          <cell r="AW5937">
            <v>0.40281303763440862</v>
          </cell>
          <cell r="AZ5937">
            <v>87.742494754999541</v>
          </cell>
          <cell r="BA5937">
            <v>82.502446635671816</v>
          </cell>
          <cell r="BB5937">
            <v>71.885417389638178</v>
          </cell>
          <cell r="BC5937">
            <v>112.30227215769227</v>
          </cell>
        </row>
        <row r="5938">
          <cell r="I5938">
            <v>0</v>
          </cell>
          <cell r="J5938">
            <v>0</v>
          </cell>
          <cell r="K5938">
            <v>0</v>
          </cell>
          <cell r="L5938">
            <v>0</v>
          </cell>
          <cell r="AV5938">
            <v>0.16645241935483862</v>
          </cell>
          <cell r="AW5938">
            <v>0.40281303763440862</v>
          </cell>
          <cell r="AZ5938">
            <v>88.849014400417559</v>
          </cell>
          <cell r="BA5938">
            <v>78.844415220141386</v>
          </cell>
          <cell r="BB5938">
            <v>73.193520137758782</v>
          </cell>
          <cell r="BC5938">
            <v>114.7938988330651</v>
          </cell>
        </row>
        <row r="5939"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AV5939">
            <v>0.16645241935483901</v>
          </cell>
          <cell r="AW5939">
            <v>0.40281303763440901</v>
          </cell>
          <cell r="AZ5939">
            <v>81.464068521680261</v>
          </cell>
          <cell r="BA5939">
            <v>77.851805496564722</v>
          </cell>
          <cell r="BB5939">
            <v>72.75739799193596</v>
          </cell>
          <cell r="BC5939">
            <v>111.96653262482513</v>
          </cell>
        </row>
        <row r="5940"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AV5940">
            <v>0.16645241935483901</v>
          </cell>
          <cell r="AW5940">
            <v>0.40281303763440901</v>
          </cell>
          <cell r="AZ5940">
            <v>85.69450412007204</v>
          </cell>
          <cell r="BA5940">
            <v>84.048632291898599</v>
          </cell>
          <cell r="BB5940">
            <v>72.124846183822001</v>
          </cell>
          <cell r="BC5940">
            <v>127.65922933127112</v>
          </cell>
        </row>
        <row r="5941">
          <cell r="I5941">
            <v>0</v>
          </cell>
          <cell r="J5941">
            <v>0</v>
          </cell>
          <cell r="K5941">
            <v>0</v>
          </cell>
          <cell r="L5941">
            <v>0</v>
          </cell>
          <cell r="AV5941">
            <v>0.16645241935483901</v>
          </cell>
          <cell r="AW5941">
            <v>0.40281303763440901</v>
          </cell>
          <cell r="AZ5941">
            <v>81.829529217336656</v>
          </cell>
          <cell r="BA5941">
            <v>93.895738236103753</v>
          </cell>
          <cell r="BB5941">
            <v>72.901797844124019</v>
          </cell>
          <cell r="BC5941">
            <v>143.70628230037829</v>
          </cell>
        </row>
        <row r="5942">
          <cell r="I5942">
            <v>0</v>
          </cell>
          <cell r="J5942">
            <v>0</v>
          </cell>
          <cell r="K5942">
            <v>0</v>
          </cell>
          <cell r="L5942">
            <v>0</v>
          </cell>
          <cell r="AV5942">
            <v>0.16645241935483901</v>
          </cell>
          <cell r="AW5942">
            <v>0.40281303763440901</v>
          </cell>
          <cell r="AZ5942">
            <v>85.921450420315395</v>
          </cell>
          <cell r="BA5942">
            <v>102.4256085597814</v>
          </cell>
          <cell r="BB5942">
            <v>83.364950888793715</v>
          </cell>
          <cell r="BC5942">
            <v>149.75644927856612</v>
          </cell>
        </row>
        <row r="5943">
          <cell r="I5943">
            <v>0</v>
          </cell>
          <cell r="J5943">
            <v>0</v>
          </cell>
          <cell r="K5943">
            <v>0</v>
          </cell>
          <cell r="L5943">
            <v>0</v>
          </cell>
          <cell r="AV5943">
            <v>0.16645241935483901</v>
          </cell>
          <cell r="AW5943">
            <v>0.40281303763440901</v>
          </cell>
          <cell r="AZ5943">
            <v>87.697892871699153</v>
          </cell>
          <cell r="BA5943">
            <v>106.00118849104027</v>
          </cell>
          <cell r="BB5943">
            <v>99.73184309916158</v>
          </cell>
          <cell r="BC5943">
            <v>152.73216473937919</v>
          </cell>
        </row>
        <row r="5944"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AV5944">
            <v>0.16645241935483901</v>
          </cell>
          <cell r="AW5944">
            <v>0.40281303763440901</v>
          </cell>
          <cell r="AZ5944">
            <v>80.510991247367798</v>
          </cell>
          <cell r="BA5944">
            <v>95.290309705393625</v>
          </cell>
          <cell r="BB5944">
            <v>89.843231011148873</v>
          </cell>
          <cell r="BC5944">
            <v>153.21757914540751</v>
          </cell>
        </row>
        <row r="5945"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AV5945">
            <v>0.16645241935483901</v>
          </cell>
          <cell r="AW5945">
            <v>0.40281303763440901</v>
          </cell>
          <cell r="AZ5945">
            <v>89.167338588071146</v>
          </cell>
          <cell r="BA5945">
            <v>93.96040148683737</v>
          </cell>
          <cell r="BB5945">
            <v>75.068558063313631</v>
          </cell>
          <cell r="BC5945">
            <v>153.93512584013791</v>
          </cell>
        </row>
        <row r="5946"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AV5946">
            <v>0.16645241935483901</v>
          </cell>
          <cell r="AW5946">
            <v>0.40281303763440901</v>
          </cell>
          <cell r="AZ5946">
            <v>78.571310374769681</v>
          </cell>
          <cell r="BA5946">
            <v>88.342825104420484</v>
          </cell>
          <cell r="BB5946">
            <v>95.871415411416194</v>
          </cell>
          <cell r="BC5946">
            <v>145.67250554344895</v>
          </cell>
        </row>
        <row r="5947">
          <cell r="I5947">
            <v>0</v>
          </cell>
          <cell r="J5947">
            <v>0</v>
          </cell>
          <cell r="K5947">
            <v>0</v>
          </cell>
          <cell r="L5947">
            <v>0</v>
          </cell>
          <cell r="AV5947">
            <v>0.16645241935483901</v>
          </cell>
          <cell r="AW5947">
            <v>0.40281303763440901</v>
          </cell>
          <cell r="AZ5947">
            <v>78.031964545337303</v>
          </cell>
          <cell r="BA5947">
            <v>83.044665378473042</v>
          </cell>
          <cell r="BB5947">
            <v>93.726778943974537</v>
          </cell>
          <cell r="BC5947">
            <v>151.10674565010299</v>
          </cell>
        </row>
        <row r="5948">
          <cell r="I5948">
            <v>0</v>
          </cell>
          <cell r="J5948">
            <v>0</v>
          </cell>
          <cell r="K5948">
            <v>0</v>
          </cell>
          <cell r="L5948">
            <v>0</v>
          </cell>
          <cell r="AV5948">
            <v>0.16645241935483901</v>
          </cell>
          <cell r="AW5948">
            <v>0.40281303763440901</v>
          </cell>
          <cell r="AZ5948">
            <v>94.95331119664219</v>
          </cell>
          <cell r="BA5948">
            <v>97.538512708839377</v>
          </cell>
          <cell r="BB5948">
            <v>89.1286622863107</v>
          </cell>
          <cell r="BC5948">
            <v>161.787761876254</v>
          </cell>
        </row>
        <row r="5949">
          <cell r="I5949">
            <v>0</v>
          </cell>
          <cell r="J5949">
            <v>0</v>
          </cell>
          <cell r="K5949">
            <v>0</v>
          </cell>
          <cell r="L5949">
            <v>0</v>
          </cell>
          <cell r="AV5949">
            <v>0.16645241935483901</v>
          </cell>
          <cell r="AW5949">
            <v>0.40281303763440901</v>
          </cell>
          <cell r="AZ5949">
            <v>95.804364782351243</v>
          </cell>
          <cell r="BA5949">
            <v>107.37651386422735</v>
          </cell>
          <cell r="BB5949">
            <v>79.090501383825071</v>
          </cell>
          <cell r="BC5949">
            <v>162.7778644144407</v>
          </cell>
        </row>
        <row r="5950">
          <cell r="I5950">
            <v>0</v>
          </cell>
          <cell r="J5950">
            <v>0</v>
          </cell>
          <cell r="K5950">
            <v>0</v>
          </cell>
          <cell r="L5950">
            <v>0</v>
          </cell>
          <cell r="AV5950">
            <v>0.16645241935483901</v>
          </cell>
          <cell r="AW5950">
            <v>0.40281303763440901</v>
          </cell>
          <cell r="AZ5950">
            <v>92.545974215661388</v>
          </cell>
          <cell r="BA5950">
            <v>105.35463125124917</v>
          </cell>
          <cell r="BB5950">
            <v>81.944851611042594</v>
          </cell>
          <cell r="BC5950">
            <v>159.51205569915075</v>
          </cell>
        </row>
        <row r="5951">
          <cell r="I5951">
            <v>0</v>
          </cell>
          <cell r="J5951">
            <v>0</v>
          </cell>
          <cell r="K5951">
            <v>0</v>
          </cell>
          <cell r="L5951">
            <v>0</v>
          </cell>
          <cell r="AV5951">
            <v>0.16645241935483901</v>
          </cell>
          <cell r="AW5951">
            <v>0.40281303763440901</v>
          </cell>
          <cell r="AZ5951">
            <v>95.028184508281981</v>
          </cell>
          <cell r="BA5951">
            <v>78.547800270332232</v>
          </cell>
          <cell r="BB5951">
            <v>84.667065574335595</v>
          </cell>
          <cell r="BC5951">
            <v>148.64407070305367</v>
          </cell>
        </row>
        <row r="5952">
          <cell r="I5952">
            <v>0</v>
          </cell>
          <cell r="J5952">
            <v>0</v>
          </cell>
          <cell r="K5952">
            <v>0</v>
          </cell>
          <cell r="L5952">
            <v>0</v>
          </cell>
          <cell r="AV5952">
            <v>0.16645241935483901</v>
          </cell>
          <cell r="AW5952">
            <v>0.40281303763440901</v>
          </cell>
          <cell r="AZ5952">
            <v>110.46577528052163</v>
          </cell>
          <cell r="BA5952">
            <v>121.31626457404329</v>
          </cell>
          <cell r="BB5952">
            <v>92.394451096099388</v>
          </cell>
          <cell r="BC5952">
            <v>152.03600034305265</v>
          </cell>
        </row>
        <row r="5953">
          <cell r="I5953">
            <v>0</v>
          </cell>
          <cell r="J5953">
            <v>0</v>
          </cell>
          <cell r="K5953">
            <v>0</v>
          </cell>
          <cell r="L5953">
            <v>0</v>
          </cell>
          <cell r="AV5953">
            <v>0.16645241935483901</v>
          </cell>
          <cell r="AW5953">
            <v>0.40281303763440901</v>
          </cell>
          <cell r="AZ5953">
            <v>105.74643085634848</v>
          </cell>
          <cell r="BA5953">
            <v>116.51152405049436</v>
          </cell>
          <cell r="BB5953">
            <v>97.960356045545637</v>
          </cell>
          <cell r="BC5953">
            <v>156.46166008780153</v>
          </cell>
        </row>
        <row r="5954">
          <cell r="I5954">
            <v>0</v>
          </cell>
          <cell r="J5954">
            <v>0</v>
          </cell>
          <cell r="K5954">
            <v>0</v>
          </cell>
          <cell r="L5954">
            <v>0</v>
          </cell>
          <cell r="AV5954">
            <v>0.16645241935483901</v>
          </cell>
          <cell r="AW5954">
            <v>0.40281303763440901</v>
          </cell>
          <cell r="AZ5954">
            <v>99.389061920701351</v>
          </cell>
          <cell r="BA5954">
            <v>109.40426883764198</v>
          </cell>
          <cell r="BB5954">
            <v>95.476939270631192</v>
          </cell>
          <cell r="BC5954">
            <v>159.42818665073702</v>
          </cell>
        </row>
        <row r="5955">
          <cell r="I5955">
            <v>0</v>
          </cell>
          <cell r="J5955">
            <v>0</v>
          </cell>
          <cell r="K5955">
            <v>0</v>
          </cell>
          <cell r="L5955">
            <v>0</v>
          </cell>
          <cell r="AV5955">
            <v>0.16645241935483901</v>
          </cell>
          <cell r="AW5955">
            <v>0.40281303763440901</v>
          </cell>
          <cell r="AZ5955">
            <v>104.19292737448977</v>
          </cell>
          <cell r="BA5955">
            <v>100.91289673032972</v>
          </cell>
          <cell r="BB5955">
            <v>85.834210466254049</v>
          </cell>
          <cell r="BC5955">
            <v>153.3006459657903</v>
          </cell>
        </row>
        <row r="5956">
          <cell r="I5956">
            <v>0</v>
          </cell>
          <cell r="J5956">
            <v>0</v>
          </cell>
          <cell r="K5956">
            <v>0</v>
          </cell>
          <cell r="L5956">
            <v>0</v>
          </cell>
          <cell r="AV5956">
            <v>0.16645241935483901</v>
          </cell>
          <cell r="AW5956">
            <v>0.40281303763440901</v>
          </cell>
          <cell r="AZ5956">
            <v>94.323940592902289</v>
          </cell>
          <cell r="BA5956">
            <v>96.446174298178263</v>
          </cell>
          <cell r="BB5956">
            <v>79.96486506347533</v>
          </cell>
          <cell r="BC5956">
            <v>138.62863930212043</v>
          </cell>
        </row>
        <row r="5957">
          <cell r="I5957">
            <v>0</v>
          </cell>
          <cell r="J5957">
            <v>0</v>
          </cell>
          <cell r="K5957">
            <v>0</v>
          </cell>
          <cell r="L5957">
            <v>0</v>
          </cell>
          <cell r="AV5957">
            <v>0.16645241935483901</v>
          </cell>
          <cell r="AW5957">
            <v>0.40281303763440901</v>
          </cell>
          <cell r="AZ5957">
            <v>91.312631725775077</v>
          </cell>
          <cell r="BA5957">
            <v>87.255273998950756</v>
          </cell>
          <cell r="BB5957">
            <v>76.9348086480191</v>
          </cell>
          <cell r="BC5957">
            <v>145.59365336746646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SEPTEMBRE 2023"/>
      <sheetName val="2 SEPTEMBRE 2023"/>
      <sheetName val="3 SEPTEMBRE 2023"/>
      <sheetName val="4 SEPTEMBRE 2023"/>
      <sheetName val="5 SEPTEMBRE 2023"/>
      <sheetName val="6 SEPTEMBRE 2023"/>
      <sheetName val="7 SEPTEMBRE 2023"/>
      <sheetName val="8 SEPTEMBRE 2023"/>
      <sheetName val="9 SEPTEMBRE 2023"/>
      <sheetName val="10 SEPTEMBRE 2023"/>
      <sheetName val="11 SEPTEMBRE 2023"/>
      <sheetName val="12 SEPTEMBRE 2023"/>
      <sheetName val="13 SEPTEMBRE 2023"/>
      <sheetName val="14 SEPTEMBRE 2023"/>
      <sheetName val="15 SEPTEMBRE 2023"/>
      <sheetName val="16 SEPTEMBRE 2023"/>
      <sheetName val="17 SEPTEMBRE 2023"/>
      <sheetName val="18 SEPTEMBRE 2023"/>
      <sheetName val="19 SEPTEMBRE 2023"/>
      <sheetName val="20 SEPTEMBRE 2023"/>
      <sheetName val="21 SEPTEMBRE 2023"/>
      <sheetName val="22 SEPTEMBRE 2023"/>
      <sheetName val="23 SEPTEMBRE 2023"/>
      <sheetName val="24 SEPTEMBRE 2023"/>
      <sheetName val="25 SEPTEMBRE 2023"/>
      <sheetName val="26 SEPTEMBRE 2023"/>
      <sheetName val="27 SEPTEMBRE 2023"/>
      <sheetName val="28 SEPTEMBRE 2023"/>
      <sheetName val="29 SEPTEMBRE 2023"/>
      <sheetName val="30 SEPTEMBRE 2023"/>
    </sheetNames>
    <sheetDataSet>
      <sheetData sheetId="0"/>
      <sheetData sheetId="1"/>
      <sheetData sheetId="2"/>
      <sheetData sheetId="3"/>
      <sheetData sheetId="4">
        <row r="4">
          <cell r="C4">
            <v>493.15999999999997</v>
          </cell>
          <cell r="E4">
            <v>247.83333333335301</v>
          </cell>
        </row>
        <row r="5">
          <cell r="F5">
            <v>85.89</v>
          </cell>
        </row>
        <row r="6">
          <cell r="F6">
            <v>92.12</v>
          </cell>
        </row>
        <row r="9">
          <cell r="C9">
            <v>263.59000000000003</v>
          </cell>
          <cell r="E9">
            <v>247.87500000001901</v>
          </cell>
        </row>
        <row r="10">
          <cell r="C10">
            <v>239.90999999999997</v>
          </cell>
          <cell r="E10">
            <v>247.79166666668601</v>
          </cell>
        </row>
        <row r="14">
          <cell r="G14">
            <v>778</v>
          </cell>
          <cell r="K14">
            <v>1730</v>
          </cell>
        </row>
        <row r="15">
          <cell r="G15">
            <v>32.450000000000003</v>
          </cell>
          <cell r="H15">
            <v>247.54166666668601</v>
          </cell>
          <cell r="K15">
            <v>92.56</v>
          </cell>
          <cell r="L15">
            <v>247.79166666668601</v>
          </cell>
        </row>
        <row r="22">
          <cell r="B22">
            <v>4080.5</v>
          </cell>
          <cell r="G22">
            <v>1990</v>
          </cell>
        </row>
        <row r="23">
          <cell r="G23">
            <v>89.05</v>
          </cell>
          <cell r="H23">
            <v>0.54583333333333328</v>
          </cell>
          <cell r="K23">
            <v>0</v>
          </cell>
          <cell r="L23">
            <v>247.04166666668601</v>
          </cell>
        </row>
        <row r="29">
          <cell r="G29">
            <v>62.17</v>
          </cell>
          <cell r="K29">
            <v>54.253599999999999</v>
          </cell>
        </row>
        <row r="30">
          <cell r="G30">
            <v>32.94</v>
          </cell>
          <cell r="H30">
            <v>247.45833333335301</v>
          </cell>
          <cell r="K30">
            <v>12.1</v>
          </cell>
          <cell r="L30">
            <v>247.50000000001901</v>
          </cell>
        </row>
        <row r="61">
          <cell r="B61">
            <v>1432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U6" zoomScaleNormal="85" zoomScaleSheetLayoutView="100" workbookViewId="0">
      <selection activeCell="AP32" sqref="AP3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101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45174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89</v>
      </c>
      <c r="AG4" s="208"/>
      <c r="AH4" s="208"/>
      <c r="AI4" s="208"/>
      <c r="AJ4" s="186" t="s">
        <v>102</v>
      </c>
      <c r="AK4" s="187"/>
      <c r="AL4" s="186" t="s">
        <v>103</v>
      </c>
      <c r="AM4" s="187"/>
      <c r="AN4" s="174" t="s">
        <v>69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74</v>
      </c>
      <c r="K6" s="201"/>
      <c r="L6" s="199"/>
      <c r="M6" s="199"/>
      <c r="N6" s="199"/>
      <c r="O6" s="199"/>
      <c r="P6" s="200"/>
      <c r="Q6" s="202"/>
      <c r="R6" s="192" t="s">
        <v>90</v>
      </c>
      <c r="S6" s="193"/>
      <c r="T6" s="193"/>
      <c r="U6" s="193"/>
      <c r="V6" s="193"/>
      <c r="W6" s="193"/>
      <c r="X6" s="193"/>
      <c r="Y6" s="193"/>
      <c r="Z6" s="192" t="s">
        <v>91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88</v>
      </c>
      <c r="Y7" s="159"/>
      <c r="Z7" s="143" t="s">
        <v>3</v>
      </c>
      <c r="AA7" s="157"/>
      <c r="AB7" s="157"/>
      <c r="AC7" s="144"/>
      <c r="AD7" s="149" t="s">
        <v>88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37.67</v>
      </c>
      <c r="C9" s="51">
        <f t="shared" ref="C9:C32" si="0">AK9-AE9</f>
        <v>8.9659024451231062</v>
      </c>
      <c r="D9" s="52">
        <f t="shared" ref="D9:D32" si="1">AM9-Y9</f>
        <v>54.558582582567269</v>
      </c>
      <c r="E9" s="59">
        <f t="shared" ref="E9:E32" si="2">(AG9+AI9)-Q9</f>
        <v>-25.854485027690409</v>
      </c>
      <c r="F9" s="76">
        <v>166.21</v>
      </c>
      <c r="G9" s="52">
        <f t="shared" ref="G9:G32" si="3">AJ9-AD9</f>
        <v>84.648018390424681</v>
      </c>
      <c r="H9" s="52">
        <f t="shared" ref="H9:H32" si="4">AL9-X9</f>
        <v>75.085713860625347</v>
      </c>
      <c r="I9" s="53">
        <f t="shared" ref="I9:I32" si="5">(AH9+AF9)-P9</f>
        <v>6.4762677489499918</v>
      </c>
      <c r="J9" s="58">
        <v>0</v>
      </c>
      <c r="K9" s="84">
        <v>32.22</v>
      </c>
      <c r="L9" s="67">
        <f>'[1]Exploitation '!$I$5934</f>
        <v>0</v>
      </c>
      <c r="M9" s="67">
        <f>'[1]Exploitation '!$J$5934</f>
        <v>0</v>
      </c>
      <c r="N9" s="67">
        <f>'[1]Exploitation '!$K$5934</f>
        <v>0</v>
      </c>
      <c r="O9" s="67">
        <f>'[1]Exploitation '!$L$5934</f>
        <v>0</v>
      </c>
      <c r="P9" s="72">
        <f>J9+L9+N9</f>
        <v>0</v>
      </c>
      <c r="Q9" s="82">
        <f>K9+M9+O9</f>
        <v>32.22</v>
      </c>
      <c r="R9" s="91">
        <v>0</v>
      </c>
      <c r="S9" s="84">
        <v>0</v>
      </c>
      <c r="T9" s="84">
        <v>0</v>
      </c>
      <c r="U9" s="84">
        <v>72.94</v>
      </c>
      <c r="V9" s="68">
        <v>0</v>
      </c>
      <c r="W9" s="90">
        <v>0</v>
      </c>
      <c r="X9" s="94">
        <f>R9+T9+V9</f>
        <v>0</v>
      </c>
      <c r="Y9" s="95">
        <f>S9+U9+W9</f>
        <v>72.94</v>
      </c>
      <c r="Z9" s="91">
        <v>0</v>
      </c>
      <c r="AA9" s="84">
        <v>0</v>
      </c>
      <c r="AB9" s="84">
        <v>0</v>
      </c>
      <c r="AC9" s="84">
        <v>70.5</v>
      </c>
      <c r="AD9" s="96">
        <f>Z9+AB9</f>
        <v>0</v>
      </c>
      <c r="AE9" s="52">
        <f>AA9+AC9</f>
        <v>70.5</v>
      </c>
      <c r="AF9" s="116">
        <f>'[1]Exploitation '!$AV$5934</f>
        <v>0.16645241935483862</v>
      </c>
      <c r="AG9" s="117">
        <f>'[1]Exploitation '!$AW$5934</f>
        <v>0.40281303763440862</v>
      </c>
      <c r="AH9" s="54">
        <f t="shared" ref="AH9:AH32" si="6">(F9+P9+X9+AD9)-(AJ9+AL9+AF9)</f>
        <v>6.3098153295951533</v>
      </c>
      <c r="AI9" s="63">
        <f t="shared" ref="AI9:AI32" si="7">(B9+Q9+Y9+AE9)-(AM9+AK9+AG9)</f>
        <v>5.9627019346751808</v>
      </c>
      <c r="AJ9" s="64">
        <f>'[1]Exploitation '!$AZ$5934</f>
        <v>84.648018390424681</v>
      </c>
      <c r="AK9" s="61">
        <f>'[1]Exploitation '!$BA$5934</f>
        <v>79.465902445123106</v>
      </c>
      <c r="AL9" s="66">
        <f>'[1]Exploitation '!$BB$5934</f>
        <v>75.085713860625347</v>
      </c>
      <c r="AM9" s="61">
        <f>'[1]Exploitation '!$BC$5934</f>
        <v>127.49858258256727</v>
      </c>
      <c r="AS9" s="121"/>
      <c r="BA9" s="42"/>
      <c r="BB9" s="42"/>
    </row>
    <row r="10" spans="1:54" ht="15.75" x14ac:dyDescent="0.25">
      <c r="A10" s="25">
        <v>2</v>
      </c>
      <c r="B10" s="69">
        <v>33.54</v>
      </c>
      <c r="C10" s="51">
        <f t="shared" si="0"/>
        <v>14.174717072307757</v>
      </c>
      <c r="D10" s="52">
        <f t="shared" si="1"/>
        <v>45.381096704246715</v>
      </c>
      <c r="E10" s="59">
        <f t="shared" si="2"/>
        <v>-26.015813776554459</v>
      </c>
      <c r="F10" s="68">
        <v>166.37</v>
      </c>
      <c r="G10" s="52">
        <f t="shared" si="3"/>
        <v>85.445760505981397</v>
      </c>
      <c r="H10" s="52">
        <f t="shared" si="4"/>
        <v>74.441891899598701</v>
      </c>
      <c r="I10" s="53">
        <f t="shared" si="5"/>
        <v>6.4823475944199043</v>
      </c>
      <c r="J10" s="58">
        <v>0</v>
      </c>
      <c r="K10" s="81">
        <v>32.14</v>
      </c>
      <c r="L10" s="67">
        <f>'[1]Exploitation '!$I$5935</f>
        <v>0</v>
      </c>
      <c r="M10" s="67">
        <f>'[1]Exploitation '!$J$5935</f>
        <v>0</v>
      </c>
      <c r="N10" s="67">
        <f>'[1]Exploitation '!$K$5935</f>
        <v>0</v>
      </c>
      <c r="O10" s="67">
        <f>'[1]Exploitation '!$L$5935</f>
        <v>0</v>
      </c>
      <c r="P10" s="72">
        <f t="shared" ref="P10:P32" si="8">J10+L10+N10</f>
        <v>0</v>
      </c>
      <c r="Q10" s="82">
        <f t="shared" ref="Q10:Q32" si="9">K10+M10+O10</f>
        <v>32.14</v>
      </c>
      <c r="R10" s="91">
        <v>0</v>
      </c>
      <c r="S10" s="84">
        <v>0</v>
      </c>
      <c r="T10" s="84">
        <v>0</v>
      </c>
      <c r="U10" s="84">
        <v>72.94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72.94</v>
      </c>
      <c r="Z10" s="91">
        <v>0</v>
      </c>
      <c r="AA10" s="84">
        <v>0</v>
      </c>
      <c r="AB10" s="84">
        <v>0</v>
      </c>
      <c r="AC10" s="84">
        <v>66.09</v>
      </c>
      <c r="AD10" s="96">
        <f t="shared" ref="AD10:AD32" si="12">Z10+AB10</f>
        <v>0</v>
      </c>
      <c r="AE10" s="52">
        <f t="shared" ref="AE10:AE32" si="13">AA10+AC10</f>
        <v>66.09</v>
      </c>
      <c r="AF10" s="118">
        <f>'[1]Exploitation '!$AV$5935</f>
        <v>0.16645241935483862</v>
      </c>
      <c r="AG10" s="117">
        <f>'[1]Exploitation '!$AW$5935</f>
        <v>0.40281303763440862</v>
      </c>
      <c r="AH10" s="54">
        <f t="shared" si="6"/>
        <v>6.3158951750650658</v>
      </c>
      <c r="AI10" s="63">
        <f t="shared" si="7"/>
        <v>5.7213731858111316</v>
      </c>
      <c r="AJ10" s="64">
        <f>'[1]Exploitation '!$AZ$5935</f>
        <v>85.445760505981397</v>
      </c>
      <c r="AK10" s="61">
        <f>'[1]Exploitation '!$BA$5935</f>
        <v>80.264717072307761</v>
      </c>
      <c r="AL10" s="66">
        <f>'[1]Exploitation '!$BB$5935</f>
        <v>74.441891899598701</v>
      </c>
      <c r="AM10" s="61">
        <f>'[1]Exploitation '!$BC$5935</f>
        <v>118.32109670424671</v>
      </c>
      <c r="AS10" s="121"/>
      <c r="BA10" s="42"/>
      <c r="BB10" s="42"/>
    </row>
    <row r="11" spans="1:54" ht="15" customHeight="1" x14ac:dyDescent="0.25">
      <c r="A11" s="25">
        <v>3</v>
      </c>
      <c r="B11" s="69">
        <v>38.019999999999996</v>
      </c>
      <c r="C11" s="51">
        <f t="shared" si="0"/>
        <v>13.153253555979205</v>
      </c>
      <c r="D11" s="52">
        <f t="shared" si="1"/>
        <v>50.984258445132241</v>
      </c>
      <c r="E11" s="59">
        <f t="shared" si="2"/>
        <v>-26.11751200111145</v>
      </c>
      <c r="F11" s="68">
        <v>165.28</v>
      </c>
      <c r="G11" s="52">
        <f t="shared" si="3"/>
        <v>85.839217405048416</v>
      </c>
      <c r="H11" s="52">
        <f t="shared" si="4"/>
        <v>72.999853941866064</v>
      </c>
      <c r="I11" s="53">
        <f t="shared" si="5"/>
        <v>6.4409286530855336</v>
      </c>
      <c r="J11" s="58">
        <v>0</v>
      </c>
      <c r="K11" s="81">
        <v>32.380000000000003</v>
      </c>
      <c r="L11" s="67">
        <f>'[1]Exploitation '!$I$5936</f>
        <v>0</v>
      </c>
      <c r="M11" s="67">
        <f>'[1]Exploitation '!$J$5936</f>
        <v>0</v>
      </c>
      <c r="N11" s="67">
        <f>'[1]Exploitation '!$K$5936</f>
        <v>0</v>
      </c>
      <c r="O11" s="67">
        <f>'[1]Exploitation '!$L$5936</f>
        <v>0</v>
      </c>
      <c r="P11" s="72">
        <f t="shared" si="8"/>
        <v>0</v>
      </c>
      <c r="Q11" s="82">
        <f t="shared" si="9"/>
        <v>32.380000000000003</v>
      </c>
      <c r="R11" s="91">
        <v>0</v>
      </c>
      <c r="S11" s="84">
        <v>0</v>
      </c>
      <c r="T11" s="84">
        <v>0</v>
      </c>
      <c r="U11" s="84">
        <v>72.94</v>
      </c>
      <c r="V11" s="84">
        <v>0</v>
      </c>
      <c r="W11" s="84">
        <v>0</v>
      </c>
      <c r="X11" s="94">
        <f t="shared" si="10"/>
        <v>0</v>
      </c>
      <c r="Y11" s="95">
        <f t="shared" si="11"/>
        <v>72.94</v>
      </c>
      <c r="Z11" s="91">
        <v>0</v>
      </c>
      <c r="AA11" s="84">
        <v>0</v>
      </c>
      <c r="AB11" s="84">
        <v>0</v>
      </c>
      <c r="AC11" s="84">
        <v>66.31</v>
      </c>
      <c r="AD11" s="96">
        <f t="shared" si="12"/>
        <v>0</v>
      </c>
      <c r="AE11" s="52">
        <f t="shared" si="13"/>
        <v>66.31</v>
      </c>
      <c r="AF11" s="118">
        <f>'[1]Exploitation '!$AV$5936</f>
        <v>0.16645241935483862</v>
      </c>
      <c r="AG11" s="117">
        <f>'[1]Exploitation '!$AW$5936</f>
        <v>0.40281303763440862</v>
      </c>
      <c r="AH11" s="54">
        <f t="shared" si="6"/>
        <v>6.2744762337306952</v>
      </c>
      <c r="AI11" s="63">
        <f t="shared" si="7"/>
        <v>5.859674961254143</v>
      </c>
      <c r="AJ11" s="64">
        <f>'[1]Exploitation '!$AZ$5936</f>
        <v>85.839217405048416</v>
      </c>
      <c r="AK11" s="61">
        <f>'[1]Exploitation '!$BA$5936</f>
        <v>79.463253555979207</v>
      </c>
      <c r="AL11" s="66">
        <f>'[1]Exploitation '!$BB$5936</f>
        <v>72.999853941866064</v>
      </c>
      <c r="AM11" s="61">
        <f>'[1]Exploitation '!$BC$5936</f>
        <v>123.92425844513224</v>
      </c>
      <c r="AS11" s="121"/>
      <c r="BA11" s="42"/>
      <c r="BB11" s="42"/>
    </row>
    <row r="12" spans="1:54" ht="15" customHeight="1" x14ac:dyDescent="0.25">
      <c r="A12" s="25">
        <v>4</v>
      </c>
      <c r="B12" s="69">
        <v>29.46</v>
      </c>
      <c r="C12" s="51">
        <f t="shared" si="0"/>
        <v>16.382446635671812</v>
      </c>
      <c r="D12" s="52">
        <f t="shared" si="1"/>
        <v>39.392272157692275</v>
      </c>
      <c r="E12" s="59">
        <f t="shared" si="2"/>
        <v>-26.314718793364101</v>
      </c>
      <c r="F12" s="68">
        <v>166.1</v>
      </c>
      <c r="G12" s="52">
        <f t="shared" si="3"/>
        <v>87.742494754999541</v>
      </c>
      <c r="H12" s="52">
        <f t="shared" si="4"/>
        <v>71.885417389638178</v>
      </c>
      <c r="I12" s="53">
        <f t="shared" si="5"/>
        <v>6.4720878553622736</v>
      </c>
      <c r="J12" s="58">
        <v>0</v>
      </c>
      <c r="K12" s="81">
        <v>32.33</v>
      </c>
      <c r="L12" s="67">
        <f>'[1]Exploitation '!$I$5937</f>
        <v>0</v>
      </c>
      <c r="M12" s="67">
        <f>'[1]Exploitation '!$J$5937</f>
        <v>0</v>
      </c>
      <c r="N12" s="67">
        <f>'[1]Exploitation '!$K$5937</f>
        <v>0</v>
      </c>
      <c r="O12" s="67">
        <f>'[1]Exploitation '!$L$5937</f>
        <v>0</v>
      </c>
      <c r="P12" s="72">
        <f t="shared" si="8"/>
        <v>0</v>
      </c>
      <c r="Q12" s="82">
        <f t="shared" si="9"/>
        <v>32.33</v>
      </c>
      <c r="R12" s="91">
        <v>0</v>
      </c>
      <c r="S12" s="84">
        <v>0</v>
      </c>
      <c r="T12" s="84">
        <v>0</v>
      </c>
      <c r="U12" s="84">
        <v>72.91</v>
      </c>
      <c r="V12" s="84">
        <v>0</v>
      </c>
      <c r="W12" s="84">
        <v>0</v>
      </c>
      <c r="X12" s="94">
        <f t="shared" si="10"/>
        <v>0</v>
      </c>
      <c r="Y12" s="95">
        <f t="shared" si="11"/>
        <v>72.91</v>
      </c>
      <c r="Z12" s="91">
        <v>0</v>
      </c>
      <c r="AA12" s="84">
        <v>0</v>
      </c>
      <c r="AB12" s="84">
        <v>0</v>
      </c>
      <c r="AC12" s="84">
        <v>66.12</v>
      </c>
      <c r="AD12" s="96">
        <f t="shared" si="12"/>
        <v>0</v>
      </c>
      <c r="AE12" s="52">
        <f t="shared" si="13"/>
        <v>66.12</v>
      </c>
      <c r="AF12" s="118">
        <f>'[1]Exploitation '!$AV$5937</f>
        <v>0.16645241935483862</v>
      </c>
      <c r="AG12" s="117">
        <f>'[1]Exploitation '!$AW$5937</f>
        <v>0.40281303763440862</v>
      </c>
      <c r="AH12" s="54">
        <f t="shared" si="6"/>
        <v>6.3056354360074351</v>
      </c>
      <c r="AI12" s="63">
        <f t="shared" si="7"/>
        <v>5.6124681690014881</v>
      </c>
      <c r="AJ12" s="64">
        <f>'[1]Exploitation '!$AZ$5937</f>
        <v>87.742494754999541</v>
      </c>
      <c r="AK12" s="61">
        <f>'[1]Exploitation '!$BA$5937</f>
        <v>82.502446635671816</v>
      </c>
      <c r="AL12" s="66">
        <f>'[1]Exploitation '!$BB$5937</f>
        <v>71.885417389638178</v>
      </c>
      <c r="AM12" s="61">
        <f>'[1]Exploitation '!$BC$5937</f>
        <v>112.30227215769227</v>
      </c>
      <c r="AS12" s="121"/>
      <c r="BA12" s="42"/>
      <c r="BB12" s="42"/>
    </row>
    <row r="13" spans="1:54" ht="15.75" x14ac:dyDescent="0.25">
      <c r="A13" s="25">
        <v>5</v>
      </c>
      <c r="B13" s="69">
        <v>27.83</v>
      </c>
      <c r="C13" s="51">
        <f t="shared" si="0"/>
        <v>12.46441522014139</v>
      </c>
      <c r="D13" s="52">
        <f t="shared" si="1"/>
        <v>41.523898833065104</v>
      </c>
      <c r="E13" s="59">
        <f t="shared" si="2"/>
        <v>-26.158314053206503</v>
      </c>
      <c r="F13" s="68">
        <v>168.61</v>
      </c>
      <c r="G13" s="52">
        <f t="shared" si="3"/>
        <v>88.849014400417559</v>
      </c>
      <c r="H13" s="52">
        <f t="shared" si="4"/>
        <v>73.193520137758782</v>
      </c>
      <c r="I13" s="53">
        <f t="shared" si="5"/>
        <v>6.5674654618236712</v>
      </c>
      <c r="J13" s="58">
        <v>0</v>
      </c>
      <c r="K13" s="81">
        <v>32.14</v>
      </c>
      <c r="L13" s="67">
        <f>'[1]Exploitation '!$I$5938</f>
        <v>0</v>
      </c>
      <c r="M13" s="67">
        <f>'[1]Exploitation '!$J$5938</f>
        <v>0</v>
      </c>
      <c r="N13" s="67">
        <f>'[1]Exploitation '!$K$5938</f>
        <v>0</v>
      </c>
      <c r="O13" s="67">
        <f>'[1]Exploitation '!$L$5938</f>
        <v>0</v>
      </c>
      <c r="P13" s="72">
        <f t="shared" si="8"/>
        <v>0</v>
      </c>
      <c r="Q13" s="82">
        <f t="shared" si="9"/>
        <v>32.14</v>
      </c>
      <c r="R13" s="91">
        <v>0</v>
      </c>
      <c r="S13" s="84">
        <v>0</v>
      </c>
      <c r="T13" s="84">
        <v>0</v>
      </c>
      <c r="U13" s="84">
        <v>73.27</v>
      </c>
      <c r="V13" s="84">
        <v>0</v>
      </c>
      <c r="W13" s="84">
        <v>0</v>
      </c>
      <c r="X13" s="94">
        <f t="shared" si="10"/>
        <v>0</v>
      </c>
      <c r="Y13" s="95">
        <f t="shared" si="11"/>
        <v>73.27</v>
      </c>
      <c r="Z13" s="91">
        <v>0</v>
      </c>
      <c r="AA13" s="84">
        <v>0</v>
      </c>
      <c r="AB13" s="84">
        <v>0</v>
      </c>
      <c r="AC13" s="84">
        <v>66.38</v>
      </c>
      <c r="AD13" s="96">
        <f t="shared" si="12"/>
        <v>0</v>
      </c>
      <c r="AE13" s="52">
        <f t="shared" si="13"/>
        <v>66.38</v>
      </c>
      <c r="AF13" s="118">
        <f>'[1]Exploitation '!$AV$5938</f>
        <v>0.16645241935483862</v>
      </c>
      <c r="AG13" s="117">
        <f>'[1]Exploitation '!$AW$5938</f>
        <v>0.40281303763440862</v>
      </c>
      <c r="AH13" s="54">
        <f t="shared" si="6"/>
        <v>6.4010130424688327</v>
      </c>
      <c r="AI13" s="63">
        <f t="shared" si="7"/>
        <v>5.5788729091590881</v>
      </c>
      <c r="AJ13" s="64">
        <f>'[1]Exploitation '!$AZ$5938</f>
        <v>88.849014400417559</v>
      </c>
      <c r="AK13" s="61">
        <f>'[1]Exploitation '!$BA$5938</f>
        <v>78.844415220141386</v>
      </c>
      <c r="AL13" s="66">
        <f>'[1]Exploitation '!$BB$5938</f>
        <v>73.193520137758782</v>
      </c>
      <c r="AM13" s="61">
        <f>'[1]Exploitation '!$BC$5938</f>
        <v>114.7938988330651</v>
      </c>
      <c r="AS13" s="121"/>
      <c r="BA13" s="42"/>
      <c r="BB13" s="42"/>
    </row>
    <row r="14" spans="1:54" ht="15.75" customHeight="1" x14ac:dyDescent="0.25">
      <c r="A14" s="25">
        <v>6</v>
      </c>
      <c r="B14" s="69">
        <v>24.02</v>
      </c>
      <c r="C14" s="51">
        <f t="shared" si="0"/>
        <v>12.65180549656472</v>
      </c>
      <c r="D14" s="52">
        <f t="shared" si="1"/>
        <v>37.816532624825129</v>
      </c>
      <c r="E14" s="59">
        <f t="shared" si="2"/>
        <v>-26.448338121389853</v>
      </c>
      <c r="F14" s="68">
        <v>159.77000000000001</v>
      </c>
      <c r="G14" s="52">
        <f t="shared" si="3"/>
        <v>81.064068521680255</v>
      </c>
      <c r="H14" s="52">
        <f t="shared" si="4"/>
        <v>72.447397991935958</v>
      </c>
      <c r="I14" s="53">
        <f t="shared" si="5"/>
        <v>6.258533486383782</v>
      </c>
      <c r="J14" s="58">
        <v>0</v>
      </c>
      <c r="K14" s="81">
        <v>32.32</v>
      </c>
      <c r="L14" s="67">
        <f>'[1]Exploitation '!$I$5939</f>
        <v>0</v>
      </c>
      <c r="M14" s="67">
        <f>'[1]Exploitation '!$J$5939</f>
        <v>0</v>
      </c>
      <c r="N14" s="67">
        <f>'[1]Exploitation '!$K$5939</f>
        <v>0</v>
      </c>
      <c r="O14" s="67">
        <f>'[1]Exploitation '!$L$5939</f>
        <v>0</v>
      </c>
      <c r="P14" s="72">
        <f t="shared" si="8"/>
        <v>0</v>
      </c>
      <c r="Q14" s="82">
        <f t="shared" si="9"/>
        <v>32.32</v>
      </c>
      <c r="R14" s="91">
        <v>0.31</v>
      </c>
      <c r="S14" s="84">
        <v>0</v>
      </c>
      <c r="T14" s="84">
        <v>0</v>
      </c>
      <c r="U14" s="84">
        <v>74.150000000000006</v>
      </c>
      <c r="V14" s="84">
        <v>0</v>
      </c>
      <c r="W14" s="84">
        <v>0</v>
      </c>
      <c r="X14" s="94">
        <f t="shared" si="10"/>
        <v>0.31</v>
      </c>
      <c r="Y14" s="95">
        <f t="shared" si="11"/>
        <v>74.150000000000006</v>
      </c>
      <c r="Z14" s="91">
        <v>0.4</v>
      </c>
      <c r="AA14" s="84">
        <v>0</v>
      </c>
      <c r="AB14" s="84">
        <v>0</v>
      </c>
      <c r="AC14" s="84">
        <v>65.2</v>
      </c>
      <c r="AD14" s="96">
        <f t="shared" si="12"/>
        <v>0.4</v>
      </c>
      <c r="AE14" s="52">
        <f t="shared" si="13"/>
        <v>65.2</v>
      </c>
      <c r="AF14" s="118">
        <f>'[1]Exploitation '!$AV$5939</f>
        <v>0.16645241935483901</v>
      </c>
      <c r="AG14" s="117">
        <f>'[1]Exploitation '!$AW$5939</f>
        <v>0.40281303763440901</v>
      </c>
      <c r="AH14" s="54">
        <f t="shared" si="6"/>
        <v>6.0920810670289427</v>
      </c>
      <c r="AI14" s="63">
        <f t="shared" si="7"/>
        <v>5.4688488409757383</v>
      </c>
      <c r="AJ14" s="64">
        <f>'[1]Exploitation '!$AZ$5939</f>
        <v>81.464068521680261</v>
      </c>
      <c r="AK14" s="61">
        <f>'[1]Exploitation '!$BA$5939</f>
        <v>77.851805496564722</v>
      </c>
      <c r="AL14" s="66">
        <f>'[1]Exploitation '!$BB$5939</f>
        <v>72.75739799193596</v>
      </c>
      <c r="AM14" s="61">
        <f>'[1]Exploitation '!$BC$5939</f>
        <v>111.96653262482513</v>
      </c>
      <c r="AS14" s="121"/>
      <c r="BA14" s="42"/>
      <c r="BB14" s="42"/>
    </row>
    <row r="15" spans="1:54" ht="15.75" x14ac:dyDescent="0.25">
      <c r="A15" s="25">
        <v>7</v>
      </c>
      <c r="B15" s="69">
        <v>46.66</v>
      </c>
      <c r="C15" s="51">
        <f t="shared" si="0"/>
        <v>18.4386322918986</v>
      </c>
      <c r="D15" s="52">
        <f t="shared" si="1"/>
        <v>53.919229331271126</v>
      </c>
      <c r="E15" s="59">
        <f t="shared" si="2"/>
        <v>-25.69786162316975</v>
      </c>
      <c r="F15" s="68">
        <v>161.59</v>
      </c>
      <c r="G15" s="52">
        <f t="shared" si="3"/>
        <v>83.994504120072037</v>
      </c>
      <c r="H15" s="52">
        <f t="shared" si="4"/>
        <v>71.194846183821994</v>
      </c>
      <c r="I15" s="53">
        <f t="shared" si="5"/>
        <v>6.4006496961059431</v>
      </c>
      <c r="J15" s="58">
        <v>0</v>
      </c>
      <c r="K15" s="81">
        <v>32.200000000000003</v>
      </c>
      <c r="L15" s="67">
        <f>'[1]Exploitation '!$I$5940</f>
        <v>0</v>
      </c>
      <c r="M15" s="67">
        <f>'[1]Exploitation '!$J$5940</f>
        <v>0</v>
      </c>
      <c r="N15" s="67">
        <f>'[1]Exploitation '!$K$5940</f>
        <v>0</v>
      </c>
      <c r="O15" s="67">
        <f>'[1]Exploitation '!$L$5940</f>
        <v>0</v>
      </c>
      <c r="P15" s="72">
        <f t="shared" si="8"/>
        <v>0</v>
      </c>
      <c r="Q15" s="82">
        <f t="shared" si="9"/>
        <v>32.200000000000003</v>
      </c>
      <c r="R15" s="91">
        <v>0.93</v>
      </c>
      <c r="S15" s="84">
        <v>0</v>
      </c>
      <c r="T15" s="84">
        <v>0</v>
      </c>
      <c r="U15" s="84">
        <v>73.739999999999995</v>
      </c>
      <c r="V15" s="84">
        <v>0</v>
      </c>
      <c r="W15" s="84">
        <v>0</v>
      </c>
      <c r="X15" s="94">
        <f t="shared" si="10"/>
        <v>0.93</v>
      </c>
      <c r="Y15" s="95">
        <f t="shared" si="11"/>
        <v>73.739999999999995</v>
      </c>
      <c r="Z15" s="91">
        <v>1.7</v>
      </c>
      <c r="AA15" s="84">
        <v>0</v>
      </c>
      <c r="AB15" s="84">
        <v>0</v>
      </c>
      <c r="AC15" s="84">
        <v>65.61</v>
      </c>
      <c r="AD15" s="96">
        <f t="shared" si="12"/>
        <v>1.7</v>
      </c>
      <c r="AE15" s="52">
        <f t="shared" si="13"/>
        <v>65.61</v>
      </c>
      <c r="AF15" s="118">
        <f>'[1]Exploitation '!$AV$5940</f>
        <v>0.16645241935483901</v>
      </c>
      <c r="AG15" s="117">
        <f>'[1]Exploitation '!$AW$5940</f>
        <v>0.40281303763440901</v>
      </c>
      <c r="AH15" s="54">
        <f t="shared" si="6"/>
        <v>6.2341972767511038</v>
      </c>
      <c r="AI15" s="63">
        <f t="shared" si="7"/>
        <v>6.0993253391958433</v>
      </c>
      <c r="AJ15" s="64">
        <f>'[1]Exploitation '!$AZ$5940</f>
        <v>85.69450412007204</v>
      </c>
      <c r="AK15" s="61">
        <f>'[1]Exploitation '!$BA$5940</f>
        <v>84.048632291898599</v>
      </c>
      <c r="AL15" s="66">
        <f>'[1]Exploitation '!$BB$5940</f>
        <v>72.124846183822001</v>
      </c>
      <c r="AM15" s="61">
        <f>'[1]Exploitation '!$BC$5940</f>
        <v>127.65922933127112</v>
      </c>
      <c r="AS15" s="121"/>
      <c r="BA15" s="42"/>
      <c r="BB15" s="42"/>
    </row>
    <row r="16" spans="1:54" ht="15.75" x14ac:dyDescent="0.25">
      <c r="A16" s="25">
        <v>8</v>
      </c>
      <c r="B16" s="69">
        <v>70.77000000000001</v>
      </c>
      <c r="C16" s="51">
        <f t="shared" si="0"/>
        <v>25.335738236103751</v>
      </c>
      <c r="D16" s="52">
        <f t="shared" si="1"/>
        <v>70.366282300378288</v>
      </c>
      <c r="E16" s="59">
        <f t="shared" si="2"/>
        <v>-24.932020536482014</v>
      </c>
      <c r="F16" s="68">
        <v>152.57</v>
      </c>
      <c r="G16" s="52">
        <f t="shared" si="3"/>
        <v>79.829529217336656</v>
      </c>
      <c r="H16" s="52">
        <f t="shared" si="4"/>
        <v>66.461797844124021</v>
      </c>
      <c r="I16" s="53">
        <f t="shared" si="5"/>
        <v>6.2786729385393292</v>
      </c>
      <c r="J16" s="58">
        <v>0</v>
      </c>
      <c r="K16" s="81">
        <v>32.18</v>
      </c>
      <c r="L16" s="67">
        <f>'[1]Exploitation '!$I$5941</f>
        <v>0</v>
      </c>
      <c r="M16" s="67">
        <f>'[1]Exploitation '!$J$5941</f>
        <v>0</v>
      </c>
      <c r="N16" s="67">
        <f>'[1]Exploitation '!$K$5941</f>
        <v>0</v>
      </c>
      <c r="O16" s="67">
        <f>'[1]Exploitation '!$L$5941</f>
        <v>0</v>
      </c>
      <c r="P16" s="72">
        <f t="shared" si="8"/>
        <v>0</v>
      </c>
      <c r="Q16" s="82">
        <f t="shared" si="9"/>
        <v>32.18</v>
      </c>
      <c r="R16" s="91">
        <v>6.44</v>
      </c>
      <c r="S16" s="84">
        <v>0</v>
      </c>
      <c r="T16" s="84">
        <v>0</v>
      </c>
      <c r="U16" s="84">
        <v>73.34</v>
      </c>
      <c r="V16" s="84">
        <v>0</v>
      </c>
      <c r="W16" s="84">
        <v>0</v>
      </c>
      <c r="X16" s="94">
        <f t="shared" si="10"/>
        <v>6.44</v>
      </c>
      <c r="Y16" s="95">
        <f t="shared" si="11"/>
        <v>73.34</v>
      </c>
      <c r="Z16" s="91">
        <v>2</v>
      </c>
      <c r="AA16" s="84">
        <v>0</v>
      </c>
      <c r="AB16" s="84">
        <v>0</v>
      </c>
      <c r="AC16" s="84">
        <v>68.56</v>
      </c>
      <c r="AD16" s="96">
        <f t="shared" si="12"/>
        <v>2</v>
      </c>
      <c r="AE16" s="52">
        <f t="shared" si="13"/>
        <v>68.56</v>
      </c>
      <c r="AF16" s="118">
        <f>'[1]Exploitation '!$AV$5941</f>
        <v>0.16645241935483901</v>
      </c>
      <c r="AG16" s="117">
        <f>'[1]Exploitation '!$AW$5941</f>
        <v>0.40281303763440901</v>
      </c>
      <c r="AH16" s="54">
        <f t="shared" si="6"/>
        <v>6.1122205191844898</v>
      </c>
      <c r="AI16" s="63">
        <f t="shared" si="7"/>
        <v>6.8451664258835763</v>
      </c>
      <c r="AJ16" s="64">
        <f>'[1]Exploitation '!$AZ$5941</f>
        <v>81.829529217336656</v>
      </c>
      <c r="AK16" s="61">
        <f>'[1]Exploitation '!$BA$5941</f>
        <v>93.895738236103753</v>
      </c>
      <c r="AL16" s="66">
        <f>'[1]Exploitation '!$BB$5941</f>
        <v>72.901797844124019</v>
      </c>
      <c r="AM16" s="61">
        <f>'[1]Exploitation '!$BC$5941</f>
        <v>143.70628230037829</v>
      </c>
      <c r="AS16" s="121"/>
      <c r="BA16" s="42"/>
      <c r="BB16" s="42"/>
    </row>
    <row r="17" spans="1:54" ht="15.75" x14ac:dyDescent="0.25">
      <c r="A17" s="25">
        <v>9</v>
      </c>
      <c r="B17" s="69">
        <v>87.12</v>
      </c>
      <c r="C17" s="51">
        <f t="shared" si="0"/>
        <v>35.235608559781397</v>
      </c>
      <c r="D17" s="52">
        <f t="shared" si="1"/>
        <v>76.246449278566118</v>
      </c>
      <c r="E17" s="59">
        <f t="shared" si="2"/>
        <v>-24.362057838347518</v>
      </c>
      <c r="F17" s="68">
        <v>157.41</v>
      </c>
      <c r="G17" s="52">
        <f t="shared" si="3"/>
        <v>81.721450420315392</v>
      </c>
      <c r="H17" s="52">
        <f t="shared" si="4"/>
        <v>68.834950888793713</v>
      </c>
      <c r="I17" s="53">
        <f t="shared" si="5"/>
        <v>6.8535986908908617</v>
      </c>
      <c r="J17" s="58">
        <v>0</v>
      </c>
      <c r="K17" s="81">
        <v>32.03</v>
      </c>
      <c r="L17" s="67">
        <f>'[1]Exploitation '!$I$5942</f>
        <v>0</v>
      </c>
      <c r="M17" s="67">
        <f>'[1]Exploitation '!$J$5942</f>
        <v>0</v>
      </c>
      <c r="N17" s="67">
        <f>'[1]Exploitation '!$K$5942</f>
        <v>0</v>
      </c>
      <c r="O17" s="67">
        <f>'[1]Exploitation '!$L$5942</f>
        <v>0</v>
      </c>
      <c r="P17" s="72">
        <f t="shared" si="8"/>
        <v>0</v>
      </c>
      <c r="Q17" s="82">
        <f t="shared" si="9"/>
        <v>32.03</v>
      </c>
      <c r="R17" s="91">
        <v>14.53</v>
      </c>
      <c r="S17" s="84">
        <v>0</v>
      </c>
      <c r="T17" s="84">
        <v>0</v>
      </c>
      <c r="U17" s="84">
        <v>73.510000000000005</v>
      </c>
      <c r="V17" s="84">
        <v>0</v>
      </c>
      <c r="W17" s="84">
        <v>0</v>
      </c>
      <c r="X17" s="94">
        <f t="shared" si="10"/>
        <v>14.53</v>
      </c>
      <c r="Y17" s="95">
        <f t="shared" si="11"/>
        <v>73.510000000000005</v>
      </c>
      <c r="Z17" s="91">
        <v>4.2</v>
      </c>
      <c r="AA17" s="84">
        <v>0</v>
      </c>
      <c r="AB17" s="84">
        <v>0</v>
      </c>
      <c r="AC17" s="84">
        <v>67.19</v>
      </c>
      <c r="AD17" s="96">
        <f t="shared" si="12"/>
        <v>4.2</v>
      </c>
      <c r="AE17" s="52">
        <f t="shared" si="13"/>
        <v>67.19</v>
      </c>
      <c r="AF17" s="118">
        <f>'[1]Exploitation '!$AV$5942</f>
        <v>0.16645241935483901</v>
      </c>
      <c r="AG17" s="117">
        <f>'[1]Exploitation '!$AW$5942</f>
        <v>0.40281303763440901</v>
      </c>
      <c r="AH17" s="54">
        <f t="shared" si="6"/>
        <v>6.6871462715360224</v>
      </c>
      <c r="AI17" s="63">
        <f t="shared" si="7"/>
        <v>7.265129124018074</v>
      </c>
      <c r="AJ17" s="64">
        <f>'[1]Exploitation '!$AZ$5942</f>
        <v>85.921450420315395</v>
      </c>
      <c r="AK17" s="61">
        <f>'[1]Exploitation '!$BA$5942</f>
        <v>102.4256085597814</v>
      </c>
      <c r="AL17" s="66">
        <f>'[1]Exploitation '!$BB$5942</f>
        <v>83.364950888793715</v>
      </c>
      <c r="AM17" s="61">
        <f>'[1]Exploitation '!$BC$5942</f>
        <v>149.75644927856612</v>
      </c>
      <c r="AS17" s="121"/>
      <c r="BA17" s="42"/>
      <c r="BB17" s="42"/>
    </row>
    <row r="18" spans="1:54" ht="15.75" x14ac:dyDescent="0.25">
      <c r="A18" s="25">
        <v>10</v>
      </c>
      <c r="B18" s="69">
        <v>93.34</v>
      </c>
      <c r="C18" s="51">
        <f t="shared" si="0"/>
        <v>38.021188491040263</v>
      </c>
      <c r="D18" s="52">
        <f t="shared" si="1"/>
        <v>79.682164739379189</v>
      </c>
      <c r="E18" s="59">
        <f t="shared" si="2"/>
        <v>-24.363353230419399</v>
      </c>
      <c r="F18" s="68">
        <v>163.16</v>
      </c>
      <c r="G18" s="52">
        <f t="shared" si="3"/>
        <v>84.597892871699159</v>
      </c>
      <c r="H18" s="52">
        <f t="shared" si="4"/>
        <v>70.991843099161585</v>
      </c>
      <c r="I18" s="53">
        <f t="shared" si="5"/>
        <v>7.5702640291392518</v>
      </c>
      <c r="J18" s="58">
        <v>0</v>
      </c>
      <c r="K18" s="81">
        <v>32.22</v>
      </c>
      <c r="L18" s="67">
        <f>'[1]Exploitation '!$I$5943</f>
        <v>0</v>
      </c>
      <c r="M18" s="67">
        <f>'[1]Exploitation '!$J$5943</f>
        <v>0</v>
      </c>
      <c r="N18" s="67">
        <f>'[1]Exploitation '!$K$5943</f>
        <v>0</v>
      </c>
      <c r="O18" s="67">
        <f>'[1]Exploitation '!$L$5943</f>
        <v>0</v>
      </c>
      <c r="P18" s="72">
        <f t="shared" si="8"/>
        <v>0</v>
      </c>
      <c r="Q18" s="82">
        <f t="shared" si="9"/>
        <v>32.22</v>
      </c>
      <c r="R18" s="91">
        <v>28.74</v>
      </c>
      <c r="S18" s="84">
        <v>0</v>
      </c>
      <c r="T18" s="84">
        <v>0</v>
      </c>
      <c r="U18" s="84">
        <v>73.05</v>
      </c>
      <c r="V18" s="84">
        <v>0</v>
      </c>
      <c r="W18" s="84">
        <v>0</v>
      </c>
      <c r="X18" s="94">
        <f t="shared" si="10"/>
        <v>28.74</v>
      </c>
      <c r="Y18" s="95">
        <f t="shared" si="11"/>
        <v>73.05</v>
      </c>
      <c r="Z18" s="91">
        <v>3.1</v>
      </c>
      <c r="AA18" s="84">
        <v>0</v>
      </c>
      <c r="AB18" s="84">
        <v>0</v>
      </c>
      <c r="AC18" s="84">
        <v>67.98</v>
      </c>
      <c r="AD18" s="96">
        <f t="shared" si="12"/>
        <v>3.1</v>
      </c>
      <c r="AE18" s="52">
        <f t="shared" si="13"/>
        <v>67.98</v>
      </c>
      <c r="AF18" s="118">
        <f>'[1]Exploitation '!$AV$5943</f>
        <v>0.16645241935483901</v>
      </c>
      <c r="AG18" s="117">
        <f>'[1]Exploitation '!$AW$5943</f>
        <v>0.40281303763440901</v>
      </c>
      <c r="AH18" s="54">
        <f t="shared" si="6"/>
        <v>7.4038116097844124</v>
      </c>
      <c r="AI18" s="63">
        <f t="shared" si="7"/>
        <v>7.4538337319461903</v>
      </c>
      <c r="AJ18" s="64">
        <f>'[1]Exploitation '!$AZ$5943</f>
        <v>87.697892871699153</v>
      </c>
      <c r="AK18" s="61">
        <f>'[1]Exploitation '!$BA$5943</f>
        <v>106.00118849104027</v>
      </c>
      <c r="AL18" s="66">
        <f>'[1]Exploitation '!$BB$5943</f>
        <v>99.73184309916158</v>
      </c>
      <c r="AM18" s="61">
        <f>'[1]Exploitation '!$BC$5943</f>
        <v>152.73216473937919</v>
      </c>
      <c r="AS18" s="121"/>
      <c r="BA18" s="42"/>
      <c r="BB18" s="42"/>
    </row>
    <row r="19" spans="1:54" ht="15.75" x14ac:dyDescent="0.25">
      <c r="A19" s="25">
        <v>11</v>
      </c>
      <c r="B19" s="69">
        <v>82.710000000000008</v>
      </c>
      <c r="C19" s="51">
        <f t="shared" si="0"/>
        <v>27.16030970539363</v>
      </c>
      <c r="D19" s="52">
        <f t="shared" si="1"/>
        <v>80.207579145407507</v>
      </c>
      <c r="E19" s="59">
        <f t="shared" si="2"/>
        <v>-24.657888850801136</v>
      </c>
      <c r="F19" s="68">
        <v>140.31</v>
      </c>
      <c r="G19" s="52">
        <f t="shared" si="3"/>
        <v>76.510991247367798</v>
      </c>
      <c r="H19" s="52">
        <f t="shared" si="4"/>
        <v>56.903231011148875</v>
      </c>
      <c r="I19" s="53">
        <f t="shared" si="5"/>
        <v>6.8957777414833279</v>
      </c>
      <c r="J19" s="58">
        <v>0</v>
      </c>
      <c r="K19" s="81">
        <v>32.22</v>
      </c>
      <c r="L19" s="67">
        <f>'[1]Exploitation '!$I$5944</f>
        <v>0</v>
      </c>
      <c r="M19" s="67">
        <f>'[1]Exploitation '!$J$5944</f>
        <v>0</v>
      </c>
      <c r="N19" s="67">
        <f>'[1]Exploitation '!$K$5944</f>
        <v>0</v>
      </c>
      <c r="O19" s="67">
        <f>'[1]Exploitation '!$L$5944</f>
        <v>0</v>
      </c>
      <c r="P19" s="72">
        <f t="shared" si="8"/>
        <v>0</v>
      </c>
      <c r="Q19" s="82">
        <f t="shared" si="9"/>
        <v>32.22</v>
      </c>
      <c r="R19" s="91">
        <v>32.94</v>
      </c>
      <c r="S19" s="84">
        <v>0</v>
      </c>
      <c r="T19" s="84">
        <v>0</v>
      </c>
      <c r="U19" s="84">
        <v>73.010000000000005</v>
      </c>
      <c r="V19" s="84">
        <v>0</v>
      </c>
      <c r="W19" s="84">
        <v>0</v>
      </c>
      <c r="X19" s="94">
        <f t="shared" si="10"/>
        <v>32.94</v>
      </c>
      <c r="Y19" s="95">
        <f t="shared" si="11"/>
        <v>73.010000000000005</v>
      </c>
      <c r="Z19" s="91">
        <v>4</v>
      </c>
      <c r="AA19" s="84">
        <v>0</v>
      </c>
      <c r="AB19" s="84">
        <v>0</v>
      </c>
      <c r="AC19" s="84">
        <v>68.13</v>
      </c>
      <c r="AD19" s="96">
        <f t="shared" si="12"/>
        <v>4</v>
      </c>
      <c r="AE19" s="52">
        <f t="shared" si="13"/>
        <v>68.13</v>
      </c>
      <c r="AF19" s="118">
        <f>'[1]Exploitation '!$AV$5944</f>
        <v>0.16645241935483901</v>
      </c>
      <c r="AG19" s="117">
        <f>'[1]Exploitation '!$AW$5944</f>
        <v>0.40281303763440901</v>
      </c>
      <c r="AH19" s="54">
        <f t="shared" si="6"/>
        <v>6.7293253221284886</v>
      </c>
      <c r="AI19" s="63">
        <f t="shared" si="7"/>
        <v>7.1592981115644534</v>
      </c>
      <c r="AJ19" s="64">
        <f>'[1]Exploitation '!$AZ$5944</f>
        <v>80.510991247367798</v>
      </c>
      <c r="AK19" s="61">
        <f>'[1]Exploitation '!$BA$5944</f>
        <v>95.290309705393625</v>
      </c>
      <c r="AL19" s="66">
        <f>'[1]Exploitation '!$BB$5944</f>
        <v>89.843231011148873</v>
      </c>
      <c r="AM19" s="61">
        <f>'[1]Exploitation '!$BC$5944</f>
        <v>153.21757914540751</v>
      </c>
      <c r="AS19" s="121"/>
      <c r="BA19" s="42"/>
      <c r="BB19" s="42"/>
    </row>
    <row r="20" spans="1:54" ht="15.75" x14ac:dyDescent="0.25">
      <c r="A20" s="25">
        <v>12</v>
      </c>
      <c r="B20" s="69">
        <v>75.42</v>
      </c>
      <c r="C20" s="51">
        <f t="shared" si="0"/>
        <v>26.530401486837363</v>
      </c>
      <c r="D20" s="52">
        <f t="shared" si="1"/>
        <v>73.56512584013791</v>
      </c>
      <c r="E20" s="59">
        <f t="shared" si="2"/>
        <v>-24.675527326975306</v>
      </c>
      <c r="F20" s="68">
        <v>137.62</v>
      </c>
      <c r="G20" s="52">
        <f t="shared" si="3"/>
        <v>77.067338588071152</v>
      </c>
      <c r="H20" s="52">
        <f t="shared" si="4"/>
        <v>53.898558063313629</v>
      </c>
      <c r="I20" s="53">
        <f t="shared" si="5"/>
        <v>6.6541033486152221</v>
      </c>
      <c r="J20" s="58">
        <v>0</v>
      </c>
      <c r="K20" s="81">
        <v>32.22</v>
      </c>
      <c r="L20" s="67">
        <f>'[1]Exploitation '!$I$5945</f>
        <v>0</v>
      </c>
      <c r="M20" s="67">
        <f>'[1]Exploitation '!$J$5945</f>
        <v>0</v>
      </c>
      <c r="N20" s="67">
        <f>'[1]Exploitation '!$K$5945</f>
        <v>0</v>
      </c>
      <c r="O20" s="67">
        <f>'[1]Exploitation '!$L$5945</f>
        <v>0</v>
      </c>
      <c r="P20" s="72">
        <f t="shared" si="8"/>
        <v>0</v>
      </c>
      <c r="Q20" s="82">
        <f t="shared" si="9"/>
        <v>32.22</v>
      </c>
      <c r="R20" s="91">
        <v>21.17</v>
      </c>
      <c r="S20" s="84">
        <v>0</v>
      </c>
      <c r="T20" s="84">
        <v>0</v>
      </c>
      <c r="U20" s="84">
        <v>80.37</v>
      </c>
      <c r="V20" s="84">
        <v>0</v>
      </c>
      <c r="W20" s="84">
        <v>0</v>
      </c>
      <c r="X20" s="94">
        <f t="shared" si="10"/>
        <v>21.17</v>
      </c>
      <c r="Y20" s="95">
        <f t="shared" si="11"/>
        <v>80.37</v>
      </c>
      <c r="Z20" s="91">
        <v>12.1</v>
      </c>
      <c r="AA20" s="84">
        <v>0</v>
      </c>
      <c r="AB20" s="84">
        <v>0</v>
      </c>
      <c r="AC20" s="84">
        <v>67.430000000000007</v>
      </c>
      <c r="AD20" s="96">
        <f t="shared" si="12"/>
        <v>12.1</v>
      </c>
      <c r="AE20" s="52">
        <f t="shared" si="13"/>
        <v>67.430000000000007</v>
      </c>
      <c r="AF20" s="118">
        <f>'[1]Exploitation '!$AV$5945</f>
        <v>0.16645241935483901</v>
      </c>
      <c r="AG20" s="117">
        <f>'[1]Exploitation '!$AW$5945</f>
        <v>0.40281303763440901</v>
      </c>
      <c r="AH20" s="54">
        <f t="shared" si="6"/>
        <v>6.4876509292603828</v>
      </c>
      <c r="AI20" s="63">
        <f t="shared" si="7"/>
        <v>7.1416596353902833</v>
      </c>
      <c r="AJ20" s="64">
        <f>'[1]Exploitation '!$AZ$5945</f>
        <v>89.167338588071146</v>
      </c>
      <c r="AK20" s="61">
        <f>'[1]Exploitation '!$BA$5945</f>
        <v>93.96040148683737</v>
      </c>
      <c r="AL20" s="66">
        <f>'[1]Exploitation '!$BB$5945</f>
        <v>75.068558063313631</v>
      </c>
      <c r="AM20" s="61">
        <f>'[1]Exploitation '!$BC$5945</f>
        <v>153.93512584013791</v>
      </c>
      <c r="AS20" s="121"/>
      <c r="BA20" s="42"/>
      <c r="BB20" s="42"/>
    </row>
    <row r="21" spans="1:54" ht="15.75" x14ac:dyDescent="0.25">
      <c r="A21" s="25">
        <v>13</v>
      </c>
      <c r="B21" s="69">
        <v>51.58</v>
      </c>
      <c r="C21" s="51">
        <f t="shared" si="0"/>
        <v>17.912825104420477</v>
      </c>
      <c r="D21" s="52">
        <f t="shared" si="1"/>
        <v>58.972505543448946</v>
      </c>
      <c r="E21" s="59">
        <f t="shared" si="2"/>
        <v>-25.305330647869418</v>
      </c>
      <c r="F21" s="68">
        <v>145.59</v>
      </c>
      <c r="G21" s="52">
        <f t="shared" si="3"/>
        <v>72.671310374769675</v>
      </c>
      <c r="H21" s="52">
        <f t="shared" si="4"/>
        <v>65.861415411416189</v>
      </c>
      <c r="I21" s="53">
        <f t="shared" si="5"/>
        <v>7.0572742138141384</v>
      </c>
      <c r="J21" s="58">
        <v>0</v>
      </c>
      <c r="K21" s="81">
        <v>32.450000000000003</v>
      </c>
      <c r="L21" s="67">
        <f>'[1]Exploitation '!$I$5946</f>
        <v>0</v>
      </c>
      <c r="M21" s="67">
        <f>'[1]Exploitation '!$J$5946</f>
        <v>0</v>
      </c>
      <c r="N21" s="67">
        <f>'[1]Exploitation '!$K$5946</f>
        <v>0</v>
      </c>
      <c r="O21" s="67">
        <f>'[1]Exploitation '!$L$5946</f>
        <v>0</v>
      </c>
      <c r="P21" s="72">
        <f t="shared" si="8"/>
        <v>0</v>
      </c>
      <c r="Q21" s="82">
        <f t="shared" si="9"/>
        <v>32.450000000000003</v>
      </c>
      <c r="R21" s="91">
        <v>30.01</v>
      </c>
      <c r="S21" s="84">
        <v>0</v>
      </c>
      <c r="T21" s="84">
        <v>0</v>
      </c>
      <c r="U21" s="84">
        <v>86.7</v>
      </c>
      <c r="V21" s="84">
        <v>0</v>
      </c>
      <c r="W21" s="84">
        <v>0</v>
      </c>
      <c r="X21" s="94">
        <f t="shared" si="10"/>
        <v>30.01</v>
      </c>
      <c r="Y21" s="95">
        <f t="shared" si="11"/>
        <v>86.7</v>
      </c>
      <c r="Z21" s="91">
        <v>5.9</v>
      </c>
      <c r="AA21" s="84">
        <v>0</v>
      </c>
      <c r="AB21" s="84">
        <v>0</v>
      </c>
      <c r="AC21" s="84">
        <v>70.430000000000007</v>
      </c>
      <c r="AD21" s="96">
        <f t="shared" si="12"/>
        <v>5.9</v>
      </c>
      <c r="AE21" s="52">
        <f t="shared" si="13"/>
        <v>70.430000000000007</v>
      </c>
      <c r="AF21" s="118">
        <f>'[1]Exploitation '!$AV$5946</f>
        <v>0.16645241935483901</v>
      </c>
      <c r="AG21" s="117">
        <f>'[1]Exploitation '!$AW$5946</f>
        <v>0.40281303763440901</v>
      </c>
      <c r="AH21" s="54">
        <f t="shared" si="6"/>
        <v>6.8908217944592991</v>
      </c>
      <c r="AI21" s="63">
        <f t="shared" si="7"/>
        <v>6.7418563144961752</v>
      </c>
      <c r="AJ21" s="64">
        <f>'[1]Exploitation '!$AZ$5946</f>
        <v>78.571310374769681</v>
      </c>
      <c r="AK21" s="61">
        <f>'[1]Exploitation '!$BA$5946</f>
        <v>88.342825104420484</v>
      </c>
      <c r="AL21" s="66">
        <f>'[1]Exploitation '!$BB$5946</f>
        <v>95.871415411416194</v>
      </c>
      <c r="AM21" s="61">
        <f>'[1]Exploitation '!$BC$5946</f>
        <v>145.67250554344895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55.84</v>
      </c>
      <c r="C22" s="51">
        <f t="shared" si="0"/>
        <v>16.534665378473036</v>
      </c>
      <c r="D22" s="52">
        <f t="shared" si="1"/>
        <v>64.496745650102994</v>
      </c>
      <c r="E22" s="59">
        <f t="shared" si="2"/>
        <v>-25.191411028576034</v>
      </c>
      <c r="F22" s="68">
        <v>149.75</v>
      </c>
      <c r="G22" s="52">
        <f t="shared" si="3"/>
        <v>68.731964545337306</v>
      </c>
      <c r="H22" s="52">
        <f t="shared" si="4"/>
        <v>74.066778943974541</v>
      </c>
      <c r="I22" s="53">
        <f t="shared" si="5"/>
        <v>6.9512565106881814</v>
      </c>
      <c r="J22" s="58">
        <v>0</v>
      </c>
      <c r="K22" s="81">
        <v>32.340000000000003</v>
      </c>
      <c r="L22" s="67">
        <f>'[1]Exploitation '!$I$5947</f>
        <v>0</v>
      </c>
      <c r="M22" s="67">
        <f>'[1]Exploitation '!$J$5947</f>
        <v>0</v>
      </c>
      <c r="N22" s="67">
        <f>'[1]Exploitation '!$K$5947</f>
        <v>0</v>
      </c>
      <c r="O22" s="67">
        <f>'[1]Exploitation '!$L$5947</f>
        <v>0</v>
      </c>
      <c r="P22" s="72">
        <f t="shared" si="8"/>
        <v>0</v>
      </c>
      <c r="Q22" s="82">
        <f t="shared" si="9"/>
        <v>32.340000000000003</v>
      </c>
      <c r="R22" s="91">
        <v>19.66</v>
      </c>
      <c r="S22" s="84">
        <v>0</v>
      </c>
      <c r="T22" s="84">
        <v>0</v>
      </c>
      <c r="U22" s="84">
        <v>86.61</v>
      </c>
      <c r="V22" s="84">
        <v>0</v>
      </c>
      <c r="W22" s="84">
        <v>0</v>
      </c>
      <c r="X22" s="94">
        <f t="shared" si="10"/>
        <v>19.66</v>
      </c>
      <c r="Y22" s="95">
        <f t="shared" si="11"/>
        <v>86.61</v>
      </c>
      <c r="Z22" s="91">
        <v>9.3000000000000007</v>
      </c>
      <c r="AA22" s="84">
        <v>0</v>
      </c>
      <c r="AB22" s="84">
        <v>0</v>
      </c>
      <c r="AC22" s="84">
        <v>66.510000000000005</v>
      </c>
      <c r="AD22" s="96">
        <f t="shared" si="12"/>
        <v>9.3000000000000007</v>
      </c>
      <c r="AE22" s="52">
        <f t="shared" si="13"/>
        <v>66.510000000000005</v>
      </c>
      <c r="AF22" s="118">
        <f>'[1]Exploitation '!$AV$5947</f>
        <v>0.16645241935483901</v>
      </c>
      <c r="AG22" s="117">
        <f>'[1]Exploitation '!$AW$5947</f>
        <v>0.40281303763440901</v>
      </c>
      <c r="AH22" s="54">
        <f t="shared" si="6"/>
        <v>6.7848040913333421</v>
      </c>
      <c r="AI22" s="63">
        <f t="shared" si="7"/>
        <v>6.7457759337895595</v>
      </c>
      <c r="AJ22" s="64">
        <f>'[1]Exploitation '!$AZ$5947</f>
        <v>78.031964545337303</v>
      </c>
      <c r="AK22" s="61">
        <f>'[1]Exploitation '!$BA$5947</f>
        <v>83.044665378473042</v>
      </c>
      <c r="AL22" s="66">
        <f>'[1]Exploitation '!$BB$5947</f>
        <v>93.726778943974537</v>
      </c>
      <c r="AM22" s="61">
        <f>'[1]Exploitation '!$BC$5947</f>
        <v>151.10674565010299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82.64</v>
      </c>
      <c r="C23" s="51">
        <f t="shared" si="0"/>
        <v>31.278512708839372</v>
      </c>
      <c r="D23" s="52">
        <f t="shared" si="1"/>
        <v>75.787761876253995</v>
      </c>
      <c r="E23" s="59">
        <f t="shared" si="2"/>
        <v>-24.426274585093374</v>
      </c>
      <c r="F23" s="68">
        <v>176.19</v>
      </c>
      <c r="G23" s="52">
        <f t="shared" si="3"/>
        <v>88.253311196642187</v>
      </c>
      <c r="H23" s="52">
        <f t="shared" si="4"/>
        <v>80.498662286310704</v>
      </c>
      <c r="I23" s="53">
        <f t="shared" si="5"/>
        <v>7.4380265170470912</v>
      </c>
      <c r="J23" s="58">
        <v>0</v>
      </c>
      <c r="K23" s="81">
        <v>32.299999999999997</v>
      </c>
      <c r="L23" s="67">
        <f>'[1]Exploitation '!$I$5948</f>
        <v>0</v>
      </c>
      <c r="M23" s="67">
        <f>'[1]Exploitation '!$J$5948</f>
        <v>0</v>
      </c>
      <c r="N23" s="67">
        <f>'[1]Exploitation '!$K$5948</f>
        <v>0</v>
      </c>
      <c r="O23" s="67">
        <f>'[1]Exploitation '!$L$5948</f>
        <v>0</v>
      </c>
      <c r="P23" s="72">
        <f t="shared" si="8"/>
        <v>0</v>
      </c>
      <c r="Q23" s="82">
        <f t="shared" si="9"/>
        <v>32.299999999999997</v>
      </c>
      <c r="R23" s="91">
        <v>8.6300000000000008</v>
      </c>
      <c r="S23" s="84">
        <v>0</v>
      </c>
      <c r="T23" s="84">
        <v>0</v>
      </c>
      <c r="U23" s="84">
        <v>86</v>
      </c>
      <c r="V23" s="84">
        <v>0</v>
      </c>
      <c r="W23" s="84">
        <v>0</v>
      </c>
      <c r="X23" s="94">
        <f t="shared" si="10"/>
        <v>8.6300000000000008</v>
      </c>
      <c r="Y23" s="95">
        <f t="shared" si="11"/>
        <v>86</v>
      </c>
      <c r="Z23" s="91">
        <v>6.7</v>
      </c>
      <c r="AA23" s="84">
        <v>0</v>
      </c>
      <c r="AB23" s="84">
        <v>0</v>
      </c>
      <c r="AC23" s="84">
        <v>66.260000000000005</v>
      </c>
      <c r="AD23" s="96">
        <f t="shared" si="12"/>
        <v>6.7</v>
      </c>
      <c r="AE23" s="52">
        <f t="shared" si="13"/>
        <v>66.260000000000005</v>
      </c>
      <c r="AF23" s="118">
        <f>'[1]Exploitation '!$AV$5948</f>
        <v>0.16645241935483901</v>
      </c>
      <c r="AG23" s="117">
        <f>'[1]Exploitation '!$AW$5948</f>
        <v>0.40281303763440901</v>
      </c>
      <c r="AH23" s="54">
        <f t="shared" si="6"/>
        <v>7.2715740976922518</v>
      </c>
      <c r="AI23" s="63">
        <f t="shared" si="7"/>
        <v>7.4709123772722137</v>
      </c>
      <c r="AJ23" s="64">
        <f>'[1]Exploitation '!$AZ$5948</f>
        <v>94.95331119664219</v>
      </c>
      <c r="AK23" s="61">
        <f>'[1]Exploitation '!$BA$5948</f>
        <v>97.538512708839377</v>
      </c>
      <c r="AL23" s="66">
        <f>'[1]Exploitation '!$BB$5948</f>
        <v>89.1286622863107</v>
      </c>
      <c r="AM23" s="61">
        <f>'[1]Exploitation '!$BC$5948</f>
        <v>161.787761876254</v>
      </c>
      <c r="AS23" s="121"/>
      <c r="BA23" s="42"/>
      <c r="BB23" s="42"/>
    </row>
    <row r="24" spans="1:54" ht="15.75" x14ac:dyDescent="0.25">
      <c r="A24" s="25">
        <v>16</v>
      </c>
      <c r="B24" s="69">
        <v>93.09</v>
      </c>
      <c r="C24" s="51">
        <f t="shared" si="0"/>
        <v>39.566513864227346</v>
      </c>
      <c r="D24" s="52">
        <f t="shared" si="1"/>
        <v>77.317864414440706</v>
      </c>
      <c r="E24" s="59">
        <f t="shared" si="2"/>
        <v>-23.794378278668024</v>
      </c>
      <c r="F24" s="68">
        <v>175.12</v>
      </c>
      <c r="G24" s="52">
        <f t="shared" si="3"/>
        <v>91.60436478235124</v>
      </c>
      <c r="H24" s="52">
        <f t="shared" si="4"/>
        <v>76.440501383825065</v>
      </c>
      <c r="I24" s="53">
        <f t="shared" si="5"/>
        <v>7.075133833823684</v>
      </c>
      <c r="J24" s="58">
        <v>0</v>
      </c>
      <c r="K24" s="81">
        <v>31.98</v>
      </c>
      <c r="L24" s="67">
        <f>'[1]Exploitation '!$I$5949</f>
        <v>0</v>
      </c>
      <c r="M24" s="67">
        <f>'[1]Exploitation '!$J$5949</f>
        <v>0</v>
      </c>
      <c r="N24" s="67">
        <f>'[1]Exploitation '!$K$5949</f>
        <v>0</v>
      </c>
      <c r="O24" s="67">
        <f>'[1]Exploitation '!$L$5949</f>
        <v>0</v>
      </c>
      <c r="P24" s="72">
        <f t="shared" si="8"/>
        <v>0</v>
      </c>
      <c r="Q24" s="82">
        <f t="shared" si="9"/>
        <v>31.98</v>
      </c>
      <c r="R24" s="91">
        <v>2.65</v>
      </c>
      <c r="S24" s="84">
        <v>0</v>
      </c>
      <c r="T24" s="84">
        <v>0</v>
      </c>
      <c r="U24" s="84">
        <v>85.46</v>
      </c>
      <c r="V24" s="84">
        <v>0</v>
      </c>
      <c r="W24" s="84">
        <v>0</v>
      </c>
      <c r="X24" s="94">
        <f t="shared" si="10"/>
        <v>2.65</v>
      </c>
      <c r="Y24" s="95">
        <f t="shared" si="11"/>
        <v>85.46</v>
      </c>
      <c r="Z24" s="91">
        <v>4.2</v>
      </c>
      <c r="AA24" s="84">
        <v>0</v>
      </c>
      <c r="AB24" s="84">
        <v>0</v>
      </c>
      <c r="AC24" s="84">
        <v>67.81</v>
      </c>
      <c r="AD24" s="96">
        <f t="shared" si="12"/>
        <v>4.2</v>
      </c>
      <c r="AE24" s="52">
        <f t="shared" si="13"/>
        <v>67.81</v>
      </c>
      <c r="AF24" s="118">
        <f>'[1]Exploitation '!$AV$5949</f>
        <v>0.16645241935483901</v>
      </c>
      <c r="AG24" s="117">
        <f>'[1]Exploitation '!$AW$5949</f>
        <v>0.40281303763440901</v>
      </c>
      <c r="AH24" s="54">
        <f t="shared" si="6"/>
        <v>6.9086814144688447</v>
      </c>
      <c r="AI24" s="63">
        <f t="shared" si="7"/>
        <v>7.7828086836975672</v>
      </c>
      <c r="AJ24" s="64">
        <f>'[1]Exploitation '!$AZ$5949</f>
        <v>95.804364782351243</v>
      </c>
      <c r="AK24" s="61">
        <f>'[1]Exploitation '!$BA$5949</f>
        <v>107.37651386422735</v>
      </c>
      <c r="AL24" s="66">
        <f>'[1]Exploitation '!$BB$5949</f>
        <v>79.090501383825071</v>
      </c>
      <c r="AM24" s="61">
        <f>'[1]Exploitation '!$BC$5949</f>
        <v>162.7778644144407</v>
      </c>
      <c r="AS24" s="121"/>
      <c r="BA24" s="42"/>
      <c r="BB24" s="42"/>
    </row>
    <row r="25" spans="1:54" ht="15.75" x14ac:dyDescent="0.25">
      <c r="A25" s="25">
        <v>17</v>
      </c>
      <c r="B25" s="69">
        <v>88.14</v>
      </c>
      <c r="C25" s="51">
        <f t="shared" si="0"/>
        <v>37.774631251249176</v>
      </c>
      <c r="D25" s="52">
        <f t="shared" si="1"/>
        <v>74.422055699150746</v>
      </c>
      <c r="E25" s="59">
        <f t="shared" si="2"/>
        <v>-24.056686950399957</v>
      </c>
      <c r="F25" s="68">
        <v>173.1</v>
      </c>
      <c r="G25" s="52">
        <f t="shared" si="3"/>
        <v>88.445974215661394</v>
      </c>
      <c r="H25" s="52">
        <f t="shared" si="4"/>
        <v>77.5948516110426</v>
      </c>
      <c r="I25" s="53">
        <f t="shared" si="5"/>
        <v>7.0591741732959852</v>
      </c>
      <c r="J25" s="58">
        <v>0</v>
      </c>
      <c r="K25" s="81">
        <v>32.090000000000003</v>
      </c>
      <c r="L25" s="67">
        <f>'[1]Exploitation '!$I$5950</f>
        <v>0</v>
      </c>
      <c r="M25" s="67">
        <f>'[1]Exploitation '!$J$5950</f>
        <v>0</v>
      </c>
      <c r="N25" s="67">
        <f>'[1]Exploitation '!$K$5950</f>
        <v>0</v>
      </c>
      <c r="O25" s="67">
        <f>'[1]Exploitation '!$L$5950</f>
        <v>0</v>
      </c>
      <c r="P25" s="72">
        <f t="shared" si="8"/>
        <v>0</v>
      </c>
      <c r="Q25" s="82">
        <f t="shared" si="9"/>
        <v>32.090000000000003</v>
      </c>
      <c r="R25" s="91">
        <v>4.3499999999999996</v>
      </c>
      <c r="S25" s="84">
        <v>0</v>
      </c>
      <c r="T25" s="84">
        <v>0</v>
      </c>
      <c r="U25" s="84">
        <v>85.09</v>
      </c>
      <c r="V25" s="84">
        <v>0</v>
      </c>
      <c r="W25" s="84">
        <v>0</v>
      </c>
      <c r="X25" s="94">
        <f t="shared" si="10"/>
        <v>4.3499999999999996</v>
      </c>
      <c r="Y25" s="95">
        <f t="shared" si="11"/>
        <v>85.09</v>
      </c>
      <c r="Z25" s="91">
        <v>4.0999999999999996</v>
      </c>
      <c r="AA25" s="84">
        <v>0</v>
      </c>
      <c r="AB25" s="84">
        <v>0</v>
      </c>
      <c r="AC25" s="84">
        <v>67.58</v>
      </c>
      <c r="AD25" s="96">
        <f t="shared" si="12"/>
        <v>4.0999999999999996</v>
      </c>
      <c r="AE25" s="52">
        <f t="shared" si="13"/>
        <v>67.58</v>
      </c>
      <c r="AF25" s="118">
        <f>'[1]Exploitation '!$AV$5950</f>
        <v>0.16645241935483901</v>
      </c>
      <c r="AG25" s="117">
        <f>'[1]Exploitation '!$AW$5950</f>
        <v>0.40281303763440901</v>
      </c>
      <c r="AH25" s="54">
        <f t="shared" si="6"/>
        <v>6.8927217539411458</v>
      </c>
      <c r="AI25" s="63">
        <f t="shared" si="7"/>
        <v>7.630500011965637</v>
      </c>
      <c r="AJ25" s="64">
        <f>'[1]Exploitation '!$AZ$5950</f>
        <v>92.545974215661388</v>
      </c>
      <c r="AK25" s="61">
        <f>'[1]Exploitation '!$BA$5950</f>
        <v>105.35463125124917</v>
      </c>
      <c r="AL25" s="66">
        <f>'[1]Exploitation '!$BB$5950</f>
        <v>81.944851611042594</v>
      </c>
      <c r="AM25" s="61">
        <f>'[1]Exploitation '!$BC$5950</f>
        <v>159.51205569915075</v>
      </c>
      <c r="AS25" s="121"/>
      <c r="BA25" s="42"/>
      <c r="BB25" s="42"/>
    </row>
    <row r="26" spans="1:54" ht="15.75" x14ac:dyDescent="0.25">
      <c r="A26" s="25">
        <v>18</v>
      </c>
      <c r="B26" s="69">
        <v>62.33</v>
      </c>
      <c r="C26" s="51">
        <f t="shared" si="0"/>
        <v>24.517800270332231</v>
      </c>
      <c r="D26" s="52">
        <f t="shared" si="1"/>
        <v>63.144070703053671</v>
      </c>
      <c r="E26" s="59">
        <f t="shared" si="2"/>
        <v>-25.331870973385897</v>
      </c>
      <c r="F26" s="68">
        <v>186.96</v>
      </c>
      <c r="G26" s="52">
        <f t="shared" si="3"/>
        <v>95.028184508281981</v>
      </c>
      <c r="H26" s="52">
        <f t="shared" si="4"/>
        <v>84.667065574335595</v>
      </c>
      <c r="I26" s="53">
        <f t="shared" si="5"/>
        <v>7.2647499173824306</v>
      </c>
      <c r="J26" s="58">
        <v>0</v>
      </c>
      <c r="K26" s="81">
        <v>32.28</v>
      </c>
      <c r="L26" s="67">
        <f>'[1]Exploitation '!$I$5951</f>
        <v>0</v>
      </c>
      <c r="M26" s="67">
        <f>'[1]Exploitation '!$J$5951</f>
        <v>0</v>
      </c>
      <c r="N26" s="67">
        <f>'[1]Exploitation '!$K$5951</f>
        <v>0</v>
      </c>
      <c r="O26" s="67">
        <f>'[1]Exploitation '!$L$5951</f>
        <v>0</v>
      </c>
      <c r="P26" s="72">
        <f t="shared" si="8"/>
        <v>0</v>
      </c>
      <c r="Q26" s="82">
        <f t="shared" si="9"/>
        <v>32.28</v>
      </c>
      <c r="R26" s="91">
        <v>0</v>
      </c>
      <c r="S26" s="84">
        <v>0</v>
      </c>
      <c r="T26" s="84">
        <v>0</v>
      </c>
      <c r="U26" s="84">
        <v>85.5</v>
      </c>
      <c r="V26" s="84">
        <v>0</v>
      </c>
      <c r="W26" s="84">
        <v>0</v>
      </c>
      <c r="X26" s="94">
        <f t="shared" si="10"/>
        <v>0</v>
      </c>
      <c r="Y26" s="95">
        <f t="shared" si="11"/>
        <v>85.5</v>
      </c>
      <c r="Z26" s="91">
        <v>0</v>
      </c>
      <c r="AA26" s="84">
        <v>0</v>
      </c>
      <c r="AB26" s="84">
        <v>0</v>
      </c>
      <c r="AC26" s="84">
        <v>54.03</v>
      </c>
      <c r="AD26" s="96">
        <f t="shared" si="12"/>
        <v>0</v>
      </c>
      <c r="AE26" s="52">
        <f t="shared" si="13"/>
        <v>54.03</v>
      </c>
      <c r="AF26" s="118">
        <f>'[1]Exploitation '!$AV$5951</f>
        <v>0.16645241935483901</v>
      </c>
      <c r="AG26" s="117">
        <f>'[1]Exploitation '!$AW$5951</f>
        <v>0.40281303763440901</v>
      </c>
      <c r="AH26" s="54">
        <f t="shared" si="6"/>
        <v>7.0982974980275912</v>
      </c>
      <c r="AI26" s="63">
        <f t="shared" si="7"/>
        <v>6.545315988979695</v>
      </c>
      <c r="AJ26" s="64">
        <f>'[1]Exploitation '!$AZ$5951</f>
        <v>95.028184508281981</v>
      </c>
      <c r="AK26" s="61">
        <f>'[1]Exploitation '!$BA$5951</f>
        <v>78.547800270332232</v>
      </c>
      <c r="AL26" s="128">
        <f>'[1]Exploitation '!$BB$5951</f>
        <v>84.667065574335595</v>
      </c>
      <c r="AM26" s="61">
        <f>'[1]Exploitation '!$BC$5951</f>
        <v>148.64407070305367</v>
      </c>
      <c r="AS26" s="121"/>
      <c r="BA26" s="42"/>
      <c r="BB26" s="42"/>
    </row>
    <row r="27" spans="1:54" ht="15.75" x14ac:dyDescent="0.25">
      <c r="A27" s="25">
        <v>19</v>
      </c>
      <c r="B27" s="69">
        <v>70.86</v>
      </c>
      <c r="C27" s="51">
        <f t="shared" si="0"/>
        <v>28.756264574043286</v>
      </c>
      <c r="D27" s="52">
        <f t="shared" si="1"/>
        <v>66.226000343052647</v>
      </c>
      <c r="E27" s="59">
        <f t="shared" si="2"/>
        <v>-24.122264917095919</v>
      </c>
      <c r="F27" s="68">
        <v>211.04</v>
      </c>
      <c r="G27" s="52">
        <f t="shared" si="3"/>
        <v>110.46577528052163</v>
      </c>
      <c r="H27" s="52">
        <f t="shared" si="4"/>
        <v>92.394451096099388</v>
      </c>
      <c r="I27" s="53">
        <f t="shared" si="5"/>
        <v>8.1797736233789617</v>
      </c>
      <c r="J27" s="58">
        <v>0</v>
      </c>
      <c r="K27" s="81">
        <v>32.4</v>
      </c>
      <c r="L27" s="67">
        <f>'[1]Exploitation '!$I$5952</f>
        <v>0</v>
      </c>
      <c r="M27" s="67">
        <f>'[1]Exploitation '!$J$5952</f>
        <v>0</v>
      </c>
      <c r="N27" s="67">
        <f>'[1]Exploitation '!$K$5952</f>
        <v>0</v>
      </c>
      <c r="O27" s="67">
        <f>'[1]Exploitation '!$L$5952</f>
        <v>0</v>
      </c>
      <c r="P27" s="72">
        <f t="shared" si="8"/>
        <v>0</v>
      </c>
      <c r="Q27" s="82">
        <f t="shared" si="9"/>
        <v>32.4</v>
      </c>
      <c r="R27" s="91">
        <v>0</v>
      </c>
      <c r="S27" s="84">
        <v>0</v>
      </c>
      <c r="T27" s="84">
        <v>0</v>
      </c>
      <c r="U27" s="84">
        <v>85.81</v>
      </c>
      <c r="V27" s="84">
        <v>0</v>
      </c>
      <c r="W27" s="84">
        <v>0</v>
      </c>
      <c r="X27" s="94">
        <f t="shared" si="10"/>
        <v>0</v>
      </c>
      <c r="Y27" s="95">
        <f t="shared" si="11"/>
        <v>85.81</v>
      </c>
      <c r="Z27" s="91">
        <v>0</v>
      </c>
      <c r="AA27" s="84">
        <v>0</v>
      </c>
      <c r="AB27" s="84">
        <v>0</v>
      </c>
      <c r="AC27" s="84">
        <v>92.56</v>
      </c>
      <c r="AD27" s="96">
        <f t="shared" si="12"/>
        <v>0</v>
      </c>
      <c r="AE27" s="52">
        <f t="shared" si="13"/>
        <v>92.56</v>
      </c>
      <c r="AF27" s="118">
        <f>'[1]Exploitation '!$AV$5952</f>
        <v>0.16645241935483901</v>
      </c>
      <c r="AG27" s="117">
        <f>'[1]Exploitation '!$AW$5952</f>
        <v>0.40281303763440901</v>
      </c>
      <c r="AH27" s="54">
        <f t="shared" si="6"/>
        <v>8.0133212040241233</v>
      </c>
      <c r="AI27" s="63">
        <f t="shared" si="7"/>
        <v>7.8749220452696704</v>
      </c>
      <c r="AJ27" s="64">
        <f>'[1]Exploitation '!$AZ$5952</f>
        <v>110.46577528052163</v>
      </c>
      <c r="AK27" s="61">
        <f>'[1]Exploitation '!$BA$5952</f>
        <v>121.31626457404329</v>
      </c>
      <c r="AL27" s="128">
        <f>'[1]Exploitation '!$BB$5952</f>
        <v>92.394451096099388</v>
      </c>
      <c r="AM27" s="61">
        <f>'[1]Exploitation '!$BC$5952</f>
        <v>152.03600034305265</v>
      </c>
      <c r="AS27" s="121"/>
      <c r="BA27" s="42"/>
      <c r="BB27" s="42"/>
    </row>
    <row r="28" spans="1:54" ht="15.75" x14ac:dyDescent="0.25">
      <c r="A28" s="25">
        <v>20</v>
      </c>
      <c r="B28" s="69">
        <v>70.88</v>
      </c>
      <c r="C28" s="51">
        <f t="shared" si="0"/>
        <v>24.391524050494354</v>
      </c>
      <c r="D28" s="52">
        <f t="shared" si="1"/>
        <v>70.571660087801533</v>
      </c>
      <c r="E28" s="59">
        <f t="shared" si="2"/>
        <v>-24.083184138295891</v>
      </c>
      <c r="F28" s="68">
        <v>211.92</v>
      </c>
      <c r="G28" s="52">
        <f t="shared" si="3"/>
        <v>105.74643085634848</v>
      </c>
      <c r="H28" s="52">
        <f t="shared" si="4"/>
        <v>97.960356045545637</v>
      </c>
      <c r="I28" s="53">
        <f t="shared" si="5"/>
        <v>8.213213098105852</v>
      </c>
      <c r="J28" s="58">
        <v>0</v>
      </c>
      <c r="K28" s="81">
        <v>32.35</v>
      </c>
      <c r="L28" s="67">
        <f>'[1]Exploitation '!$I$5953</f>
        <v>0</v>
      </c>
      <c r="M28" s="67">
        <f>'[1]Exploitation '!$J$5953</f>
        <v>0</v>
      </c>
      <c r="N28" s="67">
        <f>'[1]Exploitation '!$K$5953</f>
        <v>0</v>
      </c>
      <c r="O28" s="67">
        <f>'[1]Exploitation '!$L$5953</f>
        <v>0</v>
      </c>
      <c r="P28" s="72">
        <f t="shared" si="8"/>
        <v>0</v>
      </c>
      <c r="Q28" s="82">
        <f t="shared" si="9"/>
        <v>32.35</v>
      </c>
      <c r="R28" s="91">
        <v>0</v>
      </c>
      <c r="S28" s="84">
        <v>0</v>
      </c>
      <c r="T28" s="84">
        <v>0</v>
      </c>
      <c r="U28" s="84">
        <v>85.89</v>
      </c>
      <c r="V28" s="84">
        <v>0</v>
      </c>
      <c r="W28" s="84">
        <v>0</v>
      </c>
      <c r="X28" s="94">
        <f t="shared" si="10"/>
        <v>0</v>
      </c>
      <c r="Y28" s="95">
        <f t="shared" si="11"/>
        <v>85.89</v>
      </c>
      <c r="Z28" s="91">
        <v>0</v>
      </c>
      <c r="AA28" s="84">
        <v>0</v>
      </c>
      <c r="AB28" s="84">
        <v>0</v>
      </c>
      <c r="AC28" s="84">
        <v>92.12</v>
      </c>
      <c r="AD28" s="96">
        <f t="shared" si="12"/>
        <v>0</v>
      </c>
      <c r="AE28" s="52">
        <f t="shared" si="13"/>
        <v>92.12</v>
      </c>
      <c r="AF28" s="118">
        <f>'[1]Exploitation '!$AV$5953</f>
        <v>0.16645241935483901</v>
      </c>
      <c r="AG28" s="117">
        <f>'[1]Exploitation '!$AW$5953</f>
        <v>0.40281303763440901</v>
      </c>
      <c r="AH28" s="54">
        <f t="shared" si="6"/>
        <v>8.0467606787510135</v>
      </c>
      <c r="AI28" s="63">
        <f t="shared" si="7"/>
        <v>7.8640028240697006</v>
      </c>
      <c r="AJ28" s="64">
        <f>'[1]Exploitation '!$AZ$5953</f>
        <v>105.74643085634848</v>
      </c>
      <c r="AK28" s="61">
        <f>'[1]Exploitation '!$BA$5953</f>
        <v>116.51152405049436</v>
      </c>
      <c r="AL28" s="128">
        <f>'[1]Exploitation '!$BB$5953</f>
        <v>97.960356045545637</v>
      </c>
      <c r="AM28" s="61">
        <f>'[1]Exploitation '!$BC$5953</f>
        <v>156.46166008780153</v>
      </c>
      <c r="AS28" s="121"/>
      <c r="BA28" s="42"/>
      <c r="BB28" s="42"/>
    </row>
    <row r="29" spans="1:54" ht="15.75" x14ac:dyDescent="0.25">
      <c r="A29" s="25">
        <v>21</v>
      </c>
      <c r="B29" s="69">
        <v>67.67</v>
      </c>
      <c r="C29" s="51">
        <f t="shared" si="0"/>
        <v>17.944268837641985</v>
      </c>
      <c r="D29" s="52">
        <f t="shared" si="1"/>
        <v>73.878186650737021</v>
      </c>
      <c r="E29" s="59">
        <f t="shared" si="2"/>
        <v>-24.152455488379012</v>
      </c>
      <c r="F29" s="68">
        <v>202.73</v>
      </c>
      <c r="G29" s="52">
        <f t="shared" si="3"/>
        <v>99.389061920701351</v>
      </c>
      <c r="H29" s="52">
        <f t="shared" si="4"/>
        <v>95.476939270631192</v>
      </c>
      <c r="I29" s="53">
        <f t="shared" si="5"/>
        <v>7.8639988086674455</v>
      </c>
      <c r="J29" s="58">
        <v>0</v>
      </c>
      <c r="K29" s="81">
        <v>32.299999999999997</v>
      </c>
      <c r="L29" s="67">
        <f>'[1]Exploitation '!$I$5954</f>
        <v>0</v>
      </c>
      <c r="M29" s="67">
        <f>'[1]Exploitation '!$J$5954</f>
        <v>0</v>
      </c>
      <c r="N29" s="67">
        <f>'[1]Exploitation '!$K$5954</f>
        <v>0</v>
      </c>
      <c r="O29" s="67">
        <f>'[1]Exploitation '!$L$5954</f>
        <v>0</v>
      </c>
      <c r="P29" s="72">
        <f t="shared" si="8"/>
        <v>0</v>
      </c>
      <c r="Q29" s="82">
        <f t="shared" si="9"/>
        <v>32.299999999999997</v>
      </c>
      <c r="R29" s="91">
        <v>0</v>
      </c>
      <c r="S29" s="84">
        <v>0</v>
      </c>
      <c r="T29" s="84">
        <v>0</v>
      </c>
      <c r="U29" s="84">
        <v>85.55</v>
      </c>
      <c r="V29" s="84">
        <v>0</v>
      </c>
      <c r="W29" s="84">
        <v>0</v>
      </c>
      <c r="X29" s="94">
        <f t="shared" si="10"/>
        <v>0</v>
      </c>
      <c r="Y29" s="95">
        <f t="shared" si="11"/>
        <v>85.55</v>
      </c>
      <c r="Z29" s="91">
        <v>0</v>
      </c>
      <c r="AA29" s="84">
        <v>0</v>
      </c>
      <c r="AB29" s="84">
        <v>0</v>
      </c>
      <c r="AC29" s="84">
        <v>91.46</v>
      </c>
      <c r="AD29" s="96">
        <f t="shared" si="12"/>
        <v>0</v>
      </c>
      <c r="AE29" s="52">
        <f t="shared" si="13"/>
        <v>91.46</v>
      </c>
      <c r="AF29" s="118">
        <f>'[1]Exploitation '!$AV$5954</f>
        <v>0.16645241935483901</v>
      </c>
      <c r="AG29" s="117">
        <f>'[1]Exploitation '!$AW$5954</f>
        <v>0.40281303763440901</v>
      </c>
      <c r="AH29" s="54">
        <f t="shared" si="6"/>
        <v>7.6975463893126062</v>
      </c>
      <c r="AI29" s="63">
        <f t="shared" si="7"/>
        <v>7.744731473986576</v>
      </c>
      <c r="AJ29" s="64">
        <f>'[1]Exploitation '!$AZ$5954</f>
        <v>99.389061920701351</v>
      </c>
      <c r="AK29" s="61">
        <f>'[1]Exploitation '!$BA$5954</f>
        <v>109.40426883764198</v>
      </c>
      <c r="AL29" s="128">
        <f>'[1]Exploitation '!$BB$5954</f>
        <v>95.476939270631192</v>
      </c>
      <c r="AM29" s="61">
        <f>'[1]Exploitation '!$BC$5954</f>
        <v>159.42818665073702</v>
      </c>
      <c r="AS29" s="121"/>
      <c r="BA29" s="42"/>
      <c r="BB29" s="42"/>
    </row>
    <row r="30" spans="1:54" ht="15.75" x14ac:dyDescent="0.25">
      <c r="A30" s="25">
        <v>22</v>
      </c>
      <c r="B30" s="69">
        <v>52.93</v>
      </c>
      <c r="C30" s="51">
        <f t="shared" si="0"/>
        <v>9.5828967303297219</v>
      </c>
      <c r="D30" s="52">
        <f t="shared" si="1"/>
        <v>67.720645965790297</v>
      </c>
      <c r="E30" s="59">
        <f t="shared" si="2"/>
        <v>-24.373542696120026</v>
      </c>
      <c r="F30" s="68">
        <v>197.7</v>
      </c>
      <c r="G30" s="52">
        <f t="shared" si="3"/>
        <v>104.19292737448977</v>
      </c>
      <c r="H30" s="52">
        <f t="shared" si="4"/>
        <v>85.834210466254049</v>
      </c>
      <c r="I30" s="53">
        <f t="shared" si="5"/>
        <v>7.6728621592561685</v>
      </c>
      <c r="J30" s="58">
        <v>0</v>
      </c>
      <c r="K30" s="81">
        <v>32.1</v>
      </c>
      <c r="L30" s="67">
        <f>'[1]Exploitation '!$I$5955</f>
        <v>0</v>
      </c>
      <c r="M30" s="67">
        <f>'[1]Exploitation '!$J$5955</f>
        <v>0</v>
      </c>
      <c r="N30" s="67">
        <f>'[1]Exploitation '!$K$5955</f>
        <v>0</v>
      </c>
      <c r="O30" s="67">
        <f>'[1]Exploitation '!$L$5955</f>
        <v>0</v>
      </c>
      <c r="P30" s="72">
        <f t="shared" si="8"/>
        <v>0</v>
      </c>
      <c r="Q30" s="82">
        <f t="shared" si="9"/>
        <v>32.1</v>
      </c>
      <c r="R30" s="91">
        <v>0</v>
      </c>
      <c r="S30" s="84">
        <v>0</v>
      </c>
      <c r="T30" s="84">
        <v>0</v>
      </c>
      <c r="U30" s="84">
        <v>85.58</v>
      </c>
      <c r="V30" s="84">
        <v>0</v>
      </c>
      <c r="W30" s="84">
        <v>0</v>
      </c>
      <c r="X30" s="94">
        <f t="shared" si="10"/>
        <v>0</v>
      </c>
      <c r="Y30" s="95">
        <f t="shared" si="11"/>
        <v>85.58</v>
      </c>
      <c r="Z30" s="91">
        <v>0</v>
      </c>
      <c r="AA30" s="84">
        <v>0</v>
      </c>
      <c r="AB30" s="84">
        <v>0</v>
      </c>
      <c r="AC30" s="84">
        <v>91.33</v>
      </c>
      <c r="AD30" s="96">
        <f t="shared" si="12"/>
        <v>0</v>
      </c>
      <c r="AE30" s="52">
        <f t="shared" si="13"/>
        <v>91.33</v>
      </c>
      <c r="AF30" s="118">
        <f>'[1]Exploitation '!$AV$5955</f>
        <v>0.16645241935483901</v>
      </c>
      <c r="AG30" s="117">
        <f>'[1]Exploitation '!$AW$5955</f>
        <v>0.40281303763440901</v>
      </c>
      <c r="AH30" s="54">
        <f t="shared" si="6"/>
        <v>7.5064097399013292</v>
      </c>
      <c r="AI30" s="63">
        <f t="shared" si="7"/>
        <v>7.3236442662455659</v>
      </c>
      <c r="AJ30" s="64">
        <f>'[1]Exploitation '!$AZ$5955</f>
        <v>104.19292737448977</v>
      </c>
      <c r="AK30" s="61">
        <f>'[1]Exploitation '!$BA$5955</f>
        <v>100.91289673032972</v>
      </c>
      <c r="AL30" s="128">
        <f>'[1]Exploitation '!$BB$5955</f>
        <v>85.834210466254049</v>
      </c>
      <c r="AM30" s="61">
        <f>'[1]Exploitation '!$BC$5955</f>
        <v>153.3006459657903</v>
      </c>
      <c r="AS30" s="121"/>
      <c r="BA30" s="42"/>
      <c r="BB30" s="42"/>
    </row>
    <row r="31" spans="1:54" ht="15.75" x14ac:dyDescent="0.25">
      <c r="A31" s="25">
        <v>23</v>
      </c>
      <c r="B31" s="69">
        <v>32.61</v>
      </c>
      <c r="C31" s="51">
        <f t="shared" si="0"/>
        <v>4.6561742981782572</v>
      </c>
      <c r="D31" s="52">
        <f t="shared" si="1"/>
        <v>53.048639302120435</v>
      </c>
      <c r="E31" s="59">
        <f t="shared" si="2"/>
        <v>-25.094813600298693</v>
      </c>
      <c r="F31" s="68">
        <v>181.34</v>
      </c>
      <c r="G31" s="52">
        <f t="shared" si="3"/>
        <v>94.323940592902289</v>
      </c>
      <c r="H31" s="52">
        <f t="shared" si="4"/>
        <v>79.96486506347533</v>
      </c>
      <c r="I31" s="53">
        <f t="shared" si="5"/>
        <v>7.0511943436223694</v>
      </c>
      <c r="J31" s="58">
        <v>0</v>
      </c>
      <c r="K31" s="81">
        <v>32.270000000000003</v>
      </c>
      <c r="L31" s="67">
        <f>'[1]Exploitation '!$I$5956</f>
        <v>0</v>
      </c>
      <c r="M31" s="67">
        <f>'[1]Exploitation '!$J$5956</f>
        <v>0</v>
      </c>
      <c r="N31" s="67">
        <f>'[1]Exploitation '!$K$5956</f>
        <v>0</v>
      </c>
      <c r="O31" s="67">
        <f>'[1]Exploitation '!$L$5956</f>
        <v>0</v>
      </c>
      <c r="P31" s="72">
        <f t="shared" si="8"/>
        <v>0</v>
      </c>
      <c r="Q31" s="82">
        <f t="shared" si="9"/>
        <v>32.270000000000003</v>
      </c>
      <c r="R31" s="91">
        <v>0</v>
      </c>
      <c r="S31" s="84">
        <v>0</v>
      </c>
      <c r="T31" s="84">
        <v>0</v>
      </c>
      <c r="U31" s="84">
        <v>85.58</v>
      </c>
      <c r="V31" s="84">
        <v>0</v>
      </c>
      <c r="W31" s="84">
        <v>0</v>
      </c>
      <c r="X31" s="94">
        <f t="shared" si="10"/>
        <v>0</v>
      </c>
      <c r="Y31" s="95">
        <f t="shared" si="11"/>
        <v>85.58</v>
      </c>
      <c r="Z31" s="91">
        <v>0</v>
      </c>
      <c r="AA31" s="84">
        <v>0</v>
      </c>
      <c r="AB31" s="84">
        <v>0</v>
      </c>
      <c r="AC31" s="84">
        <v>91.79</v>
      </c>
      <c r="AD31" s="96">
        <f t="shared" si="12"/>
        <v>0</v>
      </c>
      <c r="AE31" s="52">
        <f t="shared" si="13"/>
        <v>91.79</v>
      </c>
      <c r="AF31" s="118">
        <f>'[1]Exploitation '!$AV$5956</f>
        <v>0.16645241935483901</v>
      </c>
      <c r="AG31" s="117">
        <f>'[1]Exploitation '!$AW$5956</f>
        <v>0.40281303763440901</v>
      </c>
      <c r="AH31" s="54">
        <f t="shared" si="6"/>
        <v>6.8847419242675301</v>
      </c>
      <c r="AI31" s="63">
        <f t="shared" si="7"/>
        <v>6.7723733620669009</v>
      </c>
      <c r="AJ31" s="64">
        <f>'[1]Exploitation '!$AZ$5956</f>
        <v>94.323940592902289</v>
      </c>
      <c r="AK31" s="61">
        <f>'[1]Exploitation '!$BA$5956</f>
        <v>96.446174298178263</v>
      </c>
      <c r="AL31" s="128">
        <f>'[1]Exploitation '!$BB$5956</f>
        <v>79.96486506347533</v>
      </c>
      <c r="AM31" s="61">
        <f>'[1]Exploitation '!$BC$5956</f>
        <v>138.62863930212043</v>
      </c>
      <c r="AS31" s="121"/>
      <c r="BA31" s="42"/>
      <c r="BB31" s="42"/>
    </row>
    <row r="32" spans="1:54" ht="16.5" thickBot="1" x14ac:dyDescent="0.3">
      <c r="A32" s="26">
        <v>24</v>
      </c>
      <c r="B32" s="70">
        <v>29.810000000000002</v>
      </c>
      <c r="C32" s="55">
        <f t="shared" si="0"/>
        <v>-4.3947260010492499</v>
      </c>
      <c r="D32" s="52">
        <f t="shared" si="1"/>
        <v>59.393653367466456</v>
      </c>
      <c r="E32" s="59">
        <f t="shared" si="2"/>
        <v>-25.188927366417225</v>
      </c>
      <c r="F32" s="71">
        <v>175.06</v>
      </c>
      <c r="G32" s="56">
        <f t="shared" si="3"/>
        <v>91.312631725775077</v>
      </c>
      <c r="H32" s="52">
        <f t="shared" si="4"/>
        <v>76.9348086480191</v>
      </c>
      <c r="I32" s="53">
        <f t="shared" si="5"/>
        <v>6.8125596262058243</v>
      </c>
      <c r="J32" s="58">
        <v>0</v>
      </c>
      <c r="K32" s="81">
        <v>32.299999999999997</v>
      </c>
      <c r="L32" s="67">
        <f>'[1]Exploitation '!$I$5957</f>
        <v>0</v>
      </c>
      <c r="M32" s="67">
        <f>'[1]Exploitation '!$J$5957</f>
        <v>0</v>
      </c>
      <c r="N32" s="67">
        <f>'[1]Exploitation '!$K$5957</f>
        <v>0</v>
      </c>
      <c r="O32" s="67">
        <f>'[1]Exploitation '!$L$5957</f>
        <v>0</v>
      </c>
      <c r="P32" s="72">
        <f t="shared" si="8"/>
        <v>0</v>
      </c>
      <c r="Q32" s="82">
        <f t="shared" si="9"/>
        <v>32.299999999999997</v>
      </c>
      <c r="R32" s="91">
        <v>0</v>
      </c>
      <c r="S32" s="84">
        <v>0</v>
      </c>
      <c r="T32" s="84">
        <v>0</v>
      </c>
      <c r="U32" s="84">
        <v>86.2</v>
      </c>
      <c r="V32" s="84">
        <v>0</v>
      </c>
      <c r="W32" s="84">
        <v>0</v>
      </c>
      <c r="X32" s="94">
        <f t="shared" si="10"/>
        <v>0</v>
      </c>
      <c r="Y32" s="95">
        <f t="shared" si="11"/>
        <v>86.2</v>
      </c>
      <c r="Z32" s="92">
        <v>0</v>
      </c>
      <c r="AA32" s="93">
        <v>0</v>
      </c>
      <c r="AB32" s="93">
        <v>0</v>
      </c>
      <c r="AC32" s="93">
        <v>91.65</v>
      </c>
      <c r="AD32" s="96">
        <f t="shared" si="12"/>
        <v>0</v>
      </c>
      <c r="AE32" s="52">
        <f t="shared" si="13"/>
        <v>91.65</v>
      </c>
      <c r="AF32" s="118">
        <f>'[1]Exploitation '!$AV$5957</f>
        <v>0.16645241935483901</v>
      </c>
      <c r="AG32" s="117">
        <f>'[1]Exploitation '!$AW$5957</f>
        <v>0.40281303763440901</v>
      </c>
      <c r="AH32" s="54">
        <f t="shared" si="6"/>
        <v>6.646107206850985</v>
      </c>
      <c r="AI32" s="63">
        <f t="shared" si="7"/>
        <v>6.7082595959483626</v>
      </c>
      <c r="AJ32" s="65">
        <f>'[1]Exploitation '!$AZ$5957</f>
        <v>91.312631725775077</v>
      </c>
      <c r="AK32" s="62">
        <f>'[1]Exploitation '!$BA$5957</f>
        <v>87.255273998950756</v>
      </c>
      <c r="AL32" s="129">
        <f>'[1]Exploitation '!$BB$5957</f>
        <v>76.9348086480191</v>
      </c>
      <c r="AM32" s="62">
        <f>'[1]Exploitation '!$BC$5957</f>
        <v>145.59365336746646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93.34</v>
      </c>
      <c r="C33" s="40">
        <f t="shared" ref="C33:AE33" si="14">MAX(C9:C32)</f>
        <v>39.566513864227346</v>
      </c>
      <c r="D33" s="40">
        <f t="shared" si="14"/>
        <v>80.207579145407507</v>
      </c>
      <c r="E33" s="40">
        <f t="shared" si="14"/>
        <v>-23.794378278668024</v>
      </c>
      <c r="F33" s="40">
        <f t="shared" si="14"/>
        <v>211.92</v>
      </c>
      <c r="G33" s="40">
        <f t="shared" si="14"/>
        <v>110.46577528052163</v>
      </c>
      <c r="H33" s="40">
        <f t="shared" si="14"/>
        <v>97.960356045545637</v>
      </c>
      <c r="I33" s="40">
        <f t="shared" si="14"/>
        <v>8.213213098105852</v>
      </c>
      <c r="J33" s="40">
        <f t="shared" si="14"/>
        <v>0</v>
      </c>
      <c r="K33" s="40">
        <f t="shared" si="14"/>
        <v>32.450000000000003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32.450000000000003</v>
      </c>
      <c r="R33" s="40">
        <f t="shared" si="14"/>
        <v>32.94</v>
      </c>
      <c r="S33" s="40">
        <f t="shared" si="14"/>
        <v>0</v>
      </c>
      <c r="T33" s="40">
        <f t="shared" si="14"/>
        <v>0</v>
      </c>
      <c r="U33" s="40">
        <f t="shared" si="14"/>
        <v>86.7</v>
      </c>
      <c r="V33" s="40">
        <f t="shared" si="14"/>
        <v>0</v>
      </c>
      <c r="W33" s="40">
        <f t="shared" si="14"/>
        <v>0</v>
      </c>
      <c r="X33" s="40">
        <f t="shared" si="14"/>
        <v>32.94</v>
      </c>
      <c r="Y33" s="40">
        <f t="shared" si="14"/>
        <v>86.7</v>
      </c>
      <c r="Z33" s="40">
        <f>MAX(Z9:Z32)</f>
        <v>12.1</v>
      </c>
      <c r="AA33" s="40">
        <f>MAX(AA9:AA32)</f>
        <v>0</v>
      </c>
      <c r="AB33" s="40">
        <f>MAX(AB9:AB32)</f>
        <v>0</v>
      </c>
      <c r="AC33" s="40">
        <f t="shared" si="14"/>
        <v>92.56</v>
      </c>
      <c r="AD33" s="40">
        <f t="shared" si="14"/>
        <v>12.1</v>
      </c>
      <c r="AE33" s="40">
        <f t="shared" si="14"/>
        <v>92.56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8.0467606787510135</v>
      </c>
      <c r="AI33" s="40">
        <f t="shared" si="15"/>
        <v>7.8749220452696704</v>
      </c>
      <c r="AJ33" s="40">
        <f t="shared" si="15"/>
        <v>110.46577528052163</v>
      </c>
      <c r="AK33" s="40">
        <f t="shared" si="15"/>
        <v>121.31626457404329</v>
      </c>
      <c r="AL33" s="40">
        <f t="shared" si="15"/>
        <v>99.73184309916158</v>
      </c>
      <c r="AM33" s="130">
        <f t="shared" si="15"/>
        <v>162.7778644144407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59.249387755102035</v>
      </c>
      <c r="C34" s="41">
        <f t="shared" ref="C34:AE34" si="16">AVERAGE(C9:C33,C9:C32)</f>
        <v>21.094654171270882</v>
      </c>
      <c r="D34" s="41">
        <f t="shared" si="16"/>
        <v>63.213349026889468</v>
      </c>
      <c r="E34" s="41">
        <f t="shared" si="16"/>
        <v>-25.004743713854911</v>
      </c>
      <c r="F34" s="41">
        <f t="shared" si="16"/>
        <v>171.32489795918363</v>
      </c>
      <c r="G34" s="41">
        <f t="shared" si="16"/>
        <v>88.273838590100283</v>
      </c>
      <c r="H34" s="41">
        <f t="shared" si="16"/>
        <v>76.123024740224039</v>
      </c>
      <c r="I34" s="41">
        <f t="shared" si="16"/>
        <v>7.0243477803730636</v>
      </c>
      <c r="J34" s="41">
        <f t="shared" si="16"/>
        <v>0</v>
      </c>
      <c r="K34" s="41">
        <f t="shared" si="16"/>
        <v>32.244285714285709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32.244285714285709</v>
      </c>
      <c r="R34" s="41">
        <f t="shared" si="16"/>
        <v>7.6257142857142863</v>
      </c>
      <c r="S34" s="41">
        <f t="shared" si="16"/>
        <v>0</v>
      </c>
      <c r="T34" s="41">
        <f t="shared" si="16"/>
        <v>0</v>
      </c>
      <c r="U34" s="41">
        <f t="shared" si="16"/>
        <v>79.979183673469393</v>
      </c>
      <c r="V34" s="41">
        <f t="shared" si="16"/>
        <v>0</v>
      </c>
      <c r="W34" s="41">
        <f t="shared" si="16"/>
        <v>0</v>
      </c>
      <c r="X34" s="41">
        <f t="shared" si="16"/>
        <v>7.6257142857142863</v>
      </c>
      <c r="Y34" s="41">
        <f t="shared" si="16"/>
        <v>79.979183673469393</v>
      </c>
      <c r="Z34" s="41">
        <f>AVERAGE(Z9:Z33,Z9:Z32)</f>
        <v>2.6020408163265309</v>
      </c>
      <c r="AA34" s="41">
        <f>AVERAGE(AA9:AA33,AA9:AA32)</f>
        <v>0</v>
      </c>
      <c r="AB34" s="41">
        <f>AVERAGE(AB9:AB33,AB9:AB32)</f>
        <v>0</v>
      </c>
      <c r="AC34" s="41">
        <f t="shared" si="16"/>
        <v>73.277959183673474</v>
      </c>
      <c r="AD34" s="41">
        <f t="shared" si="16"/>
        <v>2.6020408163265309</v>
      </c>
      <c r="AE34" s="41">
        <f t="shared" si="16"/>
        <v>73.277959183673474</v>
      </c>
      <c r="AF34" s="41">
        <f t="shared" ref="AF34:AM34" si="17">AVERAGE(AF9:AF33,AF9:AF32)</f>
        <v>0.16645241935483901</v>
      </c>
      <c r="AG34" s="41">
        <f t="shared" si="17"/>
        <v>0.40281303763440929</v>
      </c>
      <c r="AH34" s="41">
        <f t="shared" si="17"/>
        <v>6.8578953610182296</v>
      </c>
      <c r="AI34" s="41">
        <f t="shared" si="17"/>
        <v>6.8290169905835754</v>
      </c>
      <c r="AJ34" s="41">
        <f t="shared" si="17"/>
        <v>90.628940630916617</v>
      </c>
      <c r="AK34" s="41">
        <f t="shared" si="17"/>
        <v>94.151996022491602</v>
      </c>
      <c r="AL34" s="41">
        <f t="shared" si="17"/>
        <v>83.112646924991736</v>
      </c>
      <c r="AM34" s="131">
        <f t="shared" si="17"/>
        <v>143.10825280789012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94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95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96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93</v>
      </c>
      <c r="B37" s="141"/>
      <c r="C37" s="141"/>
      <c r="D37" s="140" t="s">
        <v>100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97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75</v>
      </c>
      <c r="AH37" s="133"/>
      <c r="AI37" s="133"/>
      <c r="AJ37" s="133"/>
      <c r="AK37" s="134"/>
      <c r="AL37" s="139" t="s">
        <v>92</v>
      </c>
      <c r="AM37" s="133"/>
      <c r="AN37" s="133"/>
      <c r="AO37" s="138"/>
      <c r="AP37" s="132" t="s">
        <v>98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f>'[2]5 SEPTEMBRE 2023'!$G$14</f>
        <v>778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f>'[2]5 SEPTEMBRE 2023'!$G$29</f>
        <v>62.17</v>
      </c>
      <c r="Z38" s="211"/>
      <c r="AA38" s="8" t="s">
        <v>21</v>
      </c>
      <c r="AB38" s="5" t="s">
        <v>23</v>
      </c>
      <c r="AC38" s="30"/>
      <c r="AD38" s="212">
        <f>'[2]5 SEPTEMBRE 2023'!$G$22</f>
        <v>1990</v>
      </c>
      <c r="AE38" s="211"/>
      <c r="AF38" s="7" t="s">
        <v>21</v>
      </c>
      <c r="AG38" s="5" t="s">
        <v>24</v>
      </c>
      <c r="AH38" s="6"/>
      <c r="AI38" s="212">
        <f>'[2]5 SEPTEMBRE 2023'!$K$22</f>
        <v>0</v>
      </c>
      <c r="AJ38" s="211"/>
      <c r="AK38" s="100" t="s">
        <v>21</v>
      </c>
      <c r="AL38" s="99" t="s">
        <v>24</v>
      </c>
      <c r="AM38" s="211">
        <f>'[2]5 SEPTEMBRE 2023'!$K$29</f>
        <v>54.253599999999999</v>
      </c>
      <c r="AN38" s="213"/>
      <c r="AO38" s="8" t="s">
        <v>21</v>
      </c>
      <c r="AP38" s="5" t="s">
        <v>24</v>
      </c>
      <c r="AQ38" s="211">
        <f>'[2]5 SEPTEMBRE 2023'!$K$14</f>
        <v>1730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f>'[2]5 SEPTEMBRE 2023'!$B$22</f>
        <v>4080.5</v>
      </c>
      <c r="C39" s="11" t="s">
        <v>21</v>
      </c>
      <c r="D39" s="9" t="s">
        <v>72</v>
      </c>
      <c r="E39" s="10">
        <f>'[2]5 SEPTEMBRE 2023'!$B$61</f>
        <v>1432</v>
      </c>
      <c r="F39" s="12" t="s">
        <v>21</v>
      </c>
      <c r="G39" s="98"/>
      <c r="H39" s="101" t="s">
        <v>25</v>
      </c>
      <c r="I39" s="102"/>
      <c r="J39" s="103">
        <f>'[2]5 SEPTEMBRE 2023'!$G$15</f>
        <v>32.450000000000003</v>
      </c>
      <c r="K39" s="104" t="s">
        <v>63</v>
      </c>
      <c r="L39" s="105">
        <f>'[2]5 SEPTEMBRE 2023'!$H$15</f>
        <v>247.54166666668601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f>'[2]5 SEPTEMBRE 2023'!$G$30</f>
        <v>32.94</v>
      </c>
      <c r="Z39" s="102" t="s">
        <v>63</v>
      </c>
      <c r="AA39" s="108">
        <f>'[2]5 SEPTEMBRE 2023'!$H$30</f>
        <v>247.45833333335301</v>
      </c>
      <c r="AB39" s="106" t="s">
        <v>25</v>
      </c>
      <c r="AC39" s="109"/>
      <c r="AD39" s="103">
        <f>'[2]5 SEPTEMBRE 2023'!$G$23</f>
        <v>89.05</v>
      </c>
      <c r="AE39" s="104" t="s">
        <v>63</v>
      </c>
      <c r="AF39" s="108">
        <f>'[2]5 SEPTEMBRE 2023'!$H$23</f>
        <v>0.54583333333333328</v>
      </c>
      <c r="AG39" s="106" t="s">
        <v>25</v>
      </c>
      <c r="AH39" s="102"/>
      <c r="AI39" s="103">
        <f>'[2]5 SEPTEMBRE 2023'!$K$23</f>
        <v>0</v>
      </c>
      <c r="AJ39" s="102" t="s">
        <v>76</v>
      </c>
      <c r="AK39" s="107">
        <f>'[2]5 SEPTEMBRE 2023'!$L$23</f>
        <v>247.04166666668601</v>
      </c>
      <c r="AL39" s="101" t="s">
        <v>25</v>
      </c>
      <c r="AM39" s="102">
        <f>'[2]5 SEPTEMBRE 2023'!$K$30</f>
        <v>12.1</v>
      </c>
      <c r="AN39" s="103" t="s">
        <v>76</v>
      </c>
      <c r="AO39" s="111">
        <f>'[2]5 SEPTEMBRE 2023'!$L$30</f>
        <v>247.50000000001901</v>
      </c>
      <c r="AP39" s="106" t="s">
        <v>25</v>
      </c>
      <c r="AQ39" s="102">
        <f>'[2]5 SEPTEMBRE 2023'!$K$15</f>
        <v>92.56</v>
      </c>
      <c r="AR39" s="104" t="s">
        <v>62</v>
      </c>
      <c r="AS39" s="107">
        <f>'[2]5 SEPTEMBRE 2023'!$L$15</f>
        <v>247.79166666668601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f>'[2]5 SEPTEMBRE 2023'!$C$4</f>
        <v>493.15999999999997</v>
      </c>
      <c r="F42" s="44" t="s">
        <v>70</v>
      </c>
      <c r="G42" s="47">
        <f>'[2]5 SEPTEMBRE 2023'!$E$4</f>
        <v>247.83333333335301</v>
      </c>
    </row>
    <row r="43" spans="1:45" ht="32.25" customHeight="1" thickBot="1" x14ac:dyDescent="0.3">
      <c r="A43" s="168" t="s">
        <v>71</v>
      </c>
      <c r="B43" s="169"/>
      <c r="C43" s="169"/>
      <c r="D43" s="170"/>
      <c r="E43" s="77"/>
      <c r="F43" s="78"/>
      <c r="G43" s="79">
        <f>'[2]5 SEPTEMBRE 2023'!$F$5</f>
        <v>85.89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f>'[2]5 SEPTEMBRE 2023'!$F$6</f>
        <v>92.12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f>'[2]5 SEPTEMBRE 2023'!$C$9</f>
        <v>263.59000000000003</v>
      </c>
      <c r="F45" s="83" t="s">
        <v>73</v>
      </c>
      <c r="G45" s="48">
        <f>'[2]5 SEPTEMBRE 2023'!$E$9</f>
        <v>247.87500000001901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f>'[2]5 SEPTEMBRE 2023'!$C$10</f>
        <v>239.90999999999997</v>
      </c>
      <c r="F46" s="80" t="s">
        <v>73</v>
      </c>
      <c r="G46" s="60">
        <f>'[2]5 SEPTEMBRE 2023'!$E$10</f>
        <v>247.79166666668601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 SEP 23 </vt:lpstr>
      <vt:lpstr>'05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2023-09-06T06:53:33Z</dcterms:modified>
</cp:coreProperties>
</file>