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3B5A9517-FA84-4CB7-B947-D69F7FB078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 SEP 23 " sheetId="3" r:id="rId1"/>
  </sheets>
  <externalReferences>
    <externalReference r:id="rId2"/>
  </externalReferences>
  <definedNames>
    <definedName name="_xlnm.Print_Area" localSheetId="0">'29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<sst xmlns="http://schemas.openxmlformats.org/spreadsheetml/2006/main" count="140" uniqueCount="107">
  <si>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</si>
  <si>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</si>
  <si>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</si>
  <si>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</si>
  <si>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</si>
  <si>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</si>
  <si>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</si>
  <si>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</si>
  <si>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</si>
  <si>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</si>
  <si>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</si>
  <si>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</si>
  <si>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</si>
  <si>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</si>
  <si>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</si>
  <si>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</si>
  <si>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</si>
  <si>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</si>
  <si>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</si>
  <si>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</si>
  <si>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</si>
  <si>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</si>
  <si>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</si>
  <si>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</si>
  <si>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</si>
  <si>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</si>
  <si>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</si>
  <si>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</si>
  <si>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</si>
  <si>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</si>
  <si>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</si>
  <si>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</si>
  <si>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</si>
  <si>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</si>
  <si>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</si>
  <si>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</si>
  <si>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</si>
  <si>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</si>
  <si>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</si>
  <si>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</si>
  <si>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</si>
  <si>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</si>
  <si>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</si>
  <si>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</si>
  <si>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</si>
  <si>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</si>
  <si>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</si>
  <si>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</si>
  <si>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</si>
  <si>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</si>
  <si>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</si>
  <si>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</si>
  <si>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</si>
  <si>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</si>
  <si>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</si>
  <si>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</si>
  <si>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</si>
  <si>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</si>
  <si>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</si>
  <si>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</si>
  <si>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</si>
  <si>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</si>
  <si>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</si>
  <si>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</si>
  <si>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</si>
  <si>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</si>
  <si>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</si>
  <si>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</si>
  <si>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</si>
  <si>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</si>
  <si>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</si>
  <si>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</si>
  <si>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</si>
  <si>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</si>
  <si>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</si>
  <si>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</si>
  <si>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</si>
  <si>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</si>
  <si>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</si>
  <si>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</si>
  <si>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</si>
  <si>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</si>
  <si>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</si>
  <si>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</si>
  <si>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</si>
  <si>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</si>
  <si>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</si>
  <si>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</si>
  <si>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</si>
  <si>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</si>
  <si>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</si>
  <si>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</si>
  <si>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</si>
  <si>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</si>
  <si>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</si>
  <si>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</si>
  <si>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</si>
  <si>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</si>
  <si>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</si>
  <si>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</si>
  <si>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</si>
  <si>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</si>
  <si>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</si>
  <si>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</si>
  <si>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</si>
  <si>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DOSSA</t>
  </si>
  <si>
    <t>TAGBA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</si>
</sst>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'29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'!$B$9:$B$32</c:f>
              <c:numCache>
                <c:formatCode>General</c:formatCode>
                <c:ptCount val="24"/>
                <c:pt idx="0">
                  <c:v>130.13</c:v>
                </c:pt>
                <c:pt idx="1">
                  <c:v>102.17</c:v>
                </c:pt>
                <c:pt idx="2">
                  <c:v>103.24000000000001</c:v>
                </c:pt>
                <c:pt idx="3">
                  <c:v>103.94999999999999</c:v>
                </c:pt>
                <c:pt idx="4">
                  <c:v>101.91</c:v>
                </c:pt>
                <c:pt idx="5">
                  <c:v>95.41</c:v>
                </c:pt>
                <c:pt idx="6">
                  <c:v>100.82</c:v>
                </c:pt>
                <c:pt idx="7">
                  <c:v>120.78999999999999</c:v>
                </c:pt>
                <c:pt idx="8">
                  <c:v>136.31</c:v>
                </c:pt>
                <c:pt idx="9">
                  <c:v>141.53</c:v>
                </c:pt>
                <c:pt idx="10">
                  <c:v>138</c:v>
                </c:pt>
                <c:pt idx="11">
                  <c:v>126.55000000000001</c:v>
                </c:pt>
                <c:pt idx="12">
                  <c:v>119.5</c:v>
                </c:pt>
                <c:pt idx="13">
                  <c:v>123.66999999999999</c:v>
                </c:pt>
                <c:pt idx="14">
                  <c:v>133.66</c:v>
                </c:pt>
                <c:pt idx="15">
                  <c:v>136.86000000000001</c:v>
                </c:pt>
                <c:pt idx="16">
                  <c:v>131.4</c:v>
                </c:pt>
                <c:pt idx="17">
                  <c:v>135.85</c:v>
                </c:pt>
                <c:pt idx="18">
                  <c:v>125.17</c:v>
                </c:pt>
                <c:pt idx="19">
                  <c:v>122.93</c:v>
                </c:pt>
                <c:pt idx="20">
                  <c:v>120.28</c:v>
                </c:pt>
                <c:pt idx="21">
                  <c:v>116.1</c:v>
                </c:pt>
                <c:pt idx="22">
                  <c:v>108.92999999999999</c:v>
                </c:pt>
                <c:pt idx="23">
                  <c:v>102.14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'29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'!$C$9:$C$32</c:f>
              <c:numCache>
                <c:formatCode>General</c:formatCode>
                <c:ptCount val="24"/>
                <c:pt idx="0">
                  <c:v>40.930636664053537</c:v>
                </c:pt>
                <c:pt idx="1">
                  <c:v>29.438900445393035</c:v>
                </c:pt>
                <c:pt idx="2">
                  <c:v>23.997634912606401</c:v>
                </c:pt>
                <c:pt idx="3">
                  <c:v>28.851946239952174</c:v>
                </c:pt>
                <c:pt idx="4">
                  <c:v>32.238913923841793</c:v>
                </c:pt>
                <c:pt idx="5">
                  <c:v>30.494837594371663</c:v>
                </c:pt>
                <c:pt idx="6">
                  <c:v>31.113537874306449</c:v>
                </c:pt>
                <c:pt idx="7">
                  <c:v>41.776946621160448</c:v>
                </c:pt>
                <c:pt idx="8">
                  <c:v>46.241043927250871</c:v>
                </c:pt>
                <c:pt idx="9">
                  <c:v>48.697697433740217</c:v>
                </c:pt>
                <c:pt idx="10">
                  <c:v>44.035339966895314</c:v>
                </c:pt>
                <c:pt idx="11">
                  <c:v>39.381617448518355</c:v>
                </c:pt>
                <c:pt idx="12">
                  <c:v>34.379665166326419</c:v>
                </c:pt>
                <c:pt idx="13">
                  <c:v>31.001386753950019</c:v>
                </c:pt>
                <c:pt idx="14">
                  <c:v>37.884113101467612</c:v>
                </c:pt>
                <c:pt idx="15">
                  <c:v>40.959720770159805</c:v>
                </c:pt>
                <c:pt idx="16">
                  <c:v>35.540452326302344</c:v>
                </c:pt>
                <c:pt idx="17">
                  <c:v>43.471041368238033</c:v>
                </c:pt>
                <c:pt idx="18">
                  <c:v>46.947676948239405</c:v>
                </c:pt>
                <c:pt idx="19">
                  <c:v>39.132174384208241</c:v>
                </c:pt>
                <c:pt idx="20">
                  <c:v>39.516911319587557</c:v>
                </c:pt>
                <c:pt idx="21">
                  <c:v>35.747463507356429</c:v>
                </c:pt>
                <c:pt idx="22">
                  <c:v>30.951047207110943</c:v>
                </c:pt>
                <c:pt idx="23">
                  <c:v>28.876511898367504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'29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'!$D$9:$D$32</c:f>
              <c:numCache>
                <c:formatCode>0.00</c:formatCode>
                <c:ptCount val="24"/>
                <c:pt idx="0">
                  <c:v>115.31180754502813</c:v>
                </c:pt>
                <c:pt idx="1">
                  <c:v>99.697577989684291</c:v>
                </c:pt>
                <c:pt idx="2">
                  <c:v>106.20440969291099</c:v>
                </c:pt>
                <c:pt idx="3">
                  <c:v>101.80078179197724</c:v>
                </c:pt>
                <c:pt idx="4">
                  <c:v>96.447362740609549</c:v>
                </c:pt>
                <c:pt idx="5">
                  <c:v>92.098847761668011</c:v>
                </c:pt>
                <c:pt idx="6">
                  <c:v>96.540095637311722</c:v>
                </c:pt>
                <c:pt idx="7">
                  <c:v>105.37293814242322</c:v>
                </c:pt>
                <c:pt idx="8">
                  <c:v>116.0236237121193</c:v>
                </c:pt>
                <c:pt idx="9">
                  <c:v>118.39978739218459</c:v>
                </c:pt>
                <c:pt idx="10">
                  <c:v>119.98853159617886</c:v>
                </c:pt>
                <c:pt idx="11">
                  <c:v>112.03088588575611</c:v>
                </c:pt>
                <c:pt idx="12">
                  <c:v>110.17349006554608</c:v>
                </c:pt>
                <c:pt idx="13">
                  <c:v>117.7499081097434</c:v>
                </c:pt>
                <c:pt idx="14">
                  <c:v>120.78289855963824</c:v>
                </c:pt>
                <c:pt idx="15">
                  <c:v>123.7285165367322</c:v>
                </c:pt>
                <c:pt idx="16">
                  <c:v>121.39903498545266</c:v>
                </c:pt>
                <c:pt idx="17">
                  <c:v>118.56342501454097</c:v>
                </c:pt>
                <c:pt idx="18">
                  <c:v>104.74734602646929</c:v>
                </c:pt>
                <c:pt idx="19">
                  <c:v>107.39436117152802</c:v>
                </c:pt>
                <c:pt idx="20">
                  <c:v>104.31820361368544</c:v>
                </c:pt>
                <c:pt idx="21">
                  <c:v>104.0017504950778</c:v>
                </c:pt>
                <c:pt idx="22">
                  <c:v>102.2206966339789</c:v>
                </c:pt>
                <c:pt idx="23">
                  <c:v>100.18337130957137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'29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'!$E$9:$E$32</c:f>
              <c:numCache>
                <c:formatCode>0.00</c:formatCode>
                <c:ptCount val="24"/>
                <c:pt idx="0">
                  <c:v>-26.112444209081687</c:v>
                </c:pt>
                <c:pt idx="1">
                  <c:v>-26.966478435077335</c:v>
                </c:pt>
                <c:pt idx="2">
                  <c:v>-26.962044605517377</c:v>
                </c:pt>
                <c:pt idx="3">
                  <c:v>-26.702728031929446</c:v>
                </c:pt>
                <c:pt idx="4">
                  <c:v>-26.776276664451352</c:v>
                </c:pt>
                <c:pt idx="5">
                  <c:v>-27.183685356039696</c:v>
                </c:pt>
                <c:pt idx="6">
                  <c:v>-26.833633511618189</c:v>
                </c:pt>
                <c:pt idx="7">
                  <c:v>-26.359884763583707</c:v>
                </c:pt>
                <c:pt idx="8">
                  <c:v>-25.954667639370172</c:v>
                </c:pt>
                <c:pt idx="9">
                  <c:v>-25.567484825924822</c:v>
                </c:pt>
                <c:pt idx="10">
                  <c:v>-26.023871563074188</c:v>
                </c:pt>
                <c:pt idx="11">
                  <c:v>-24.862503334274454</c:v>
                </c:pt>
                <c:pt idx="12">
                  <c:v>-25.053155231872513</c:v>
                </c:pt>
                <c:pt idx="13">
                  <c:v>-25.081294863693465</c:v>
                </c:pt>
                <c:pt idx="14">
                  <c:v>-25.007011661105846</c:v>
                </c:pt>
                <c:pt idx="15">
                  <c:v>-27.828237306892007</c:v>
                </c:pt>
                <c:pt idx="16">
                  <c:v>-25.539487311755003</c:v>
                </c:pt>
                <c:pt idx="17">
                  <c:v>-26.184466382779</c:v>
                </c:pt>
                <c:pt idx="18">
                  <c:v>-26.525022974708683</c:v>
                </c:pt>
                <c:pt idx="19">
                  <c:v>-23.596535555736278</c:v>
                </c:pt>
                <c:pt idx="20">
                  <c:v>-23.555114933272979</c:v>
                </c:pt>
                <c:pt idx="21">
                  <c:v>-23.649214002434245</c:v>
                </c:pt>
                <c:pt idx="22">
                  <c:v>-24.241743841089871</c:v>
                </c:pt>
                <c:pt idx="23">
                  <c:v>-26.919883207938867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'29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'!$Q$9:$Q$32</c:f>
              <c:numCache>
                <c:formatCode>0.00</c:formatCode>
                <c:ptCount val="24"/>
                <c:pt idx="0">
                  <c:v>32.6</c:v>
                </c:pt>
                <c:pt idx="1">
                  <c:v>32.65</c:v>
                </c:pt>
                <c:pt idx="2">
                  <c:v>32.68</c:v>
                </c:pt>
                <c:pt idx="3">
                  <c:v>32.44</c:v>
                </c:pt>
                <c:pt idx="4">
                  <c:v>32.450000000000003</c:v>
                </c:pt>
                <c:pt idx="5">
                  <c:v>32.69</c:v>
                </c:pt>
                <c:pt idx="6">
                  <c:v>32.49</c:v>
                </c:pt>
                <c:pt idx="7">
                  <c:v>32.57</c:v>
                </c:pt>
                <c:pt idx="8">
                  <c:v>32.619999999999997</c:v>
                </c:pt>
                <c:pt idx="9">
                  <c:v>32.369999999999997</c:v>
                </c:pt>
                <c:pt idx="10">
                  <c:v>32.72</c:v>
                </c:pt>
                <c:pt idx="11">
                  <c:v>31.2</c:v>
                </c:pt>
                <c:pt idx="12">
                  <c:v>31.2</c:v>
                </c:pt>
                <c:pt idx="13">
                  <c:v>31.36</c:v>
                </c:pt>
                <c:pt idx="14">
                  <c:v>31.55</c:v>
                </c:pt>
                <c:pt idx="15">
                  <c:v>34.57</c:v>
                </c:pt>
                <c:pt idx="16">
                  <c:v>32.049999999999997</c:v>
                </c:pt>
                <c:pt idx="17">
                  <c:v>32.840000000000003</c:v>
                </c:pt>
                <c:pt idx="18">
                  <c:v>32.86</c:v>
                </c:pt>
                <c:pt idx="19">
                  <c:v>29.88</c:v>
                </c:pt>
                <c:pt idx="20">
                  <c:v>29.7</c:v>
                </c:pt>
                <c:pt idx="21">
                  <c:v>29.66</c:v>
                </c:pt>
                <c:pt idx="22">
                  <c:v>30.07</c:v>
                </c:pt>
                <c:pt idx="23">
                  <c:v>32.630000000000003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'29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'!$AE$9:$AE$32</c:f>
              <c:numCache>
                <c:formatCode>0.00</c:formatCode>
                <c:ptCount val="24"/>
                <c:pt idx="0">
                  <c:v>26.16</c:v>
                </c:pt>
                <c:pt idx="1">
                  <c:v>25.48</c:v>
                </c:pt>
                <c:pt idx="2">
                  <c:v>25.53</c:v>
                </c:pt>
                <c:pt idx="3">
                  <c:v>25.69</c:v>
                </c:pt>
                <c:pt idx="4">
                  <c:v>25.56</c:v>
                </c:pt>
                <c:pt idx="5">
                  <c:v>25.69</c:v>
                </c:pt>
                <c:pt idx="6">
                  <c:v>25.56</c:v>
                </c:pt>
                <c:pt idx="7">
                  <c:v>26.19</c:v>
                </c:pt>
                <c:pt idx="8">
                  <c:v>26.81</c:v>
                </c:pt>
                <c:pt idx="9">
                  <c:v>26.19</c:v>
                </c:pt>
                <c:pt idx="10">
                  <c:v>25.65</c:v>
                </c:pt>
                <c:pt idx="11">
                  <c:v>26.27</c:v>
                </c:pt>
                <c:pt idx="12">
                  <c:v>26.02</c:v>
                </c:pt>
                <c:pt idx="13">
                  <c:v>25.88</c:v>
                </c:pt>
                <c:pt idx="14">
                  <c:v>25.89</c:v>
                </c:pt>
                <c:pt idx="15">
                  <c:v>26.34</c:v>
                </c:pt>
                <c:pt idx="16">
                  <c:v>26.06</c:v>
                </c:pt>
                <c:pt idx="17">
                  <c:v>26</c:v>
                </c:pt>
                <c:pt idx="18">
                  <c:v>25.95</c:v>
                </c:pt>
                <c:pt idx="19">
                  <c:v>25.49</c:v>
                </c:pt>
                <c:pt idx="20">
                  <c:v>26.46</c:v>
                </c:pt>
                <c:pt idx="21">
                  <c:v>25.91</c:v>
                </c:pt>
                <c:pt idx="22">
                  <c:v>25.94</c:v>
                </c:pt>
                <c:pt idx="23">
                  <c:v>26.14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'29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'!$AK$9:$AK$32</c:f>
              <c:numCache>
                <c:formatCode>0.00</c:formatCode>
                <c:ptCount val="24"/>
                <c:pt idx="0">
                  <c:v>67.090636664053534</c:v>
                </c:pt>
                <c:pt idx="1">
                  <c:v>54.918900445393035</c:v>
                </c:pt>
                <c:pt idx="2">
                  <c:v>49.527634912606402</c:v>
                </c:pt>
                <c:pt idx="3">
                  <c:v>54.541946239952175</c:v>
                </c:pt>
                <c:pt idx="4">
                  <c:v>57.798913923841795</c:v>
                </c:pt>
                <c:pt idx="5">
                  <c:v>56.184837594371665</c:v>
                </c:pt>
                <c:pt idx="6">
                  <c:v>56.673537874306447</c:v>
                </c:pt>
                <c:pt idx="7">
                  <c:v>67.966946621160446</c:v>
                </c:pt>
                <c:pt idx="8">
                  <c:v>73.051043927250873</c:v>
                </c:pt>
                <c:pt idx="9">
                  <c:v>74.887697433740215</c:v>
                </c:pt>
                <c:pt idx="10">
                  <c:v>69.685339966895313</c:v>
                </c:pt>
                <c:pt idx="11">
                  <c:v>65.651617448518351</c:v>
                </c:pt>
                <c:pt idx="12">
                  <c:v>60.399665166326422</c:v>
                </c:pt>
                <c:pt idx="13">
                  <c:v>56.881386753950018</c:v>
                </c:pt>
                <c:pt idx="14">
                  <c:v>63.774113101467613</c:v>
                </c:pt>
                <c:pt idx="15">
                  <c:v>67.299720770159809</c:v>
                </c:pt>
                <c:pt idx="16">
                  <c:v>61.600452326302339</c:v>
                </c:pt>
                <c:pt idx="17">
                  <c:v>69.471041368238033</c:v>
                </c:pt>
                <c:pt idx="18">
                  <c:v>72.897676948239408</c:v>
                </c:pt>
                <c:pt idx="19">
                  <c:v>64.622174384208236</c:v>
                </c:pt>
                <c:pt idx="20">
                  <c:v>65.976911319587558</c:v>
                </c:pt>
                <c:pt idx="21">
                  <c:v>61.657463507356432</c:v>
                </c:pt>
                <c:pt idx="22">
                  <c:v>56.891047207110944</c:v>
                </c:pt>
                <c:pt idx="23">
                  <c:v>55.016511898367504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'29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'!$AM$9:$AM$32</c:f>
              <c:numCache>
                <c:formatCode>0.00</c:formatCode>
                <c:ptCount val="24"/>
                <c:pt idx="0">
                  <c:v>143.24180754502814</c:v>
                </c:pt>
                <c:pt idx="1">
                  <c:v>127.49757798968429</c:v>
                </c:pt>
                <c:pt idx="2">
                  <c:v>134.08440969291098</c:v>
                </c:pt>
                <c:pt idx="3">
                  <c:v>129.74078179197724</c:v>
                </c:pt>
                <c:pt idx="4">
                  <c:v>124.27736274060955</c:v>
                </c:pt>
                <c:pt idx="5">
                  <c:v>120.07884776166802</c:v>
                </c:pt>
                <c:pt idx="6">
                  <c:v>124.80009563731173</c:v>
                </c:pt>
                <c:pt idx="7">
                  <c:v>132.73293814242322</c:v>
                </c:pt>
                <c:pt idx="8">
                  <c:v>143.45362371211931</c:v>
                </c:pt>
                <c:pt idx="9">
                  <c:v>146.3797873921846</c:v>
                </c:pt>
                <c:pt idx="10">
                  <c:v>147.88853159617886</c:v>
                </c:pt>
                <c:pt idx="11">
                  <c:v>139.4708858857561</c:v>
                </c:pt>
                <c:pt idx="12">
                  <c:v>138.10349006554608</c:v>
                </c:pt>
                <c:pt idx="13">
                  <c:v>146.1999081097434</c:v>
                </c:pt>
                <c:pt idx="14">
                  <c:v>148.48289855963824</c:v>
                </c:pt>
                <c:pt idx="15">
                  <c:v>151.8585165367322</c:v>
                </c:pt>
                <c:pt idx="16">
                  <c:v>149.52903498545265</c:v>
                </c:pt>
                <c:pt idx="17">
                  <c:v>146.69342501454096</c:v>
                </c:pt>
                <c:pt idx="18">
                  <c:v>132.13734602646929</c:v>
                </c:pt>
                <c:pt idx="19">
                  <c:v>138.62436117152802</c:v>
                </c:pt>
                <c:pt idx="20">
                  <c:v>132.45820361368544</c:v>
                </c:pt>
                <c:pt idx="21">
                  <c:v>132.1217504950778</c:v>
                </c:pt>
                <c:pt idx="22">
                  <c:v>130.5506966339789</c:v>
                </c:pt>
                <c:pt idx="23">
                  <c:v>128.32337130957137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'29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'!$F$9:$F$32</c:f>
              <c:numCache>
                <c:formatCode>General</c:formatCode>
                <c:ptCount val="24"/>
                <c:pt idx="0">
                  <c:v>232.44</c:v>
                </c:pt>
                <c:pt idx="1">
                  <c:v>232.51</c:v>
                </c:pt>
                <c:pt idx="2">
                  <c:v>220.24</c:v>
                </c:pt>
                <c:pt idx="3">
                  <c:v>222.57</c:v>
                </c:pt>
                <c:pt idx="4">
                  <c:v>229.01</c:v>
                </c:pt>
                <c:pt idx="5">
                  <c:v>213.54</c:v>
                </c:pt>
                <c:pt idx="6">
                  <c:v>205.01</c:v>
                </c:pt>
                <c:pt idx="7">
                  <c:v>215.51</c:v>
                </c:pt>
                <c:pt idx="8">
                  <c:v>198.19</c:v>
                </c:pt>
                <c:pt idx="9">
                  <c:v>208.77</c:v>
                </c:pt>
                <c:pt idx="10">
                  <c:v>214.44</c:v>
                </c:pt>
                <c:pt idx="11">
                  <c:v>210.86</c:v>
                </c:pt>
                <c:pt idx="12">
                  <c:v>202.69</c:v>
                </c:pt>
                <c:pt idx="13">
                  <c:v>219.8</c:v>
                </c:pt>
                <c:pt idx="14">
                  <c:v>247.62</c:v>
                </c:pt>
                <c:pt idx="15">
                  <c:v>249.47</c:v>
                </c:pt>
                <c:pt idx="16">
                  <c:v>250.14</c:v>
                </c:pt>
                <c:pt idx="17">
                  <c:v>269.02</c:v>
                </c:pt>
                <c:pt idx="18">
                  <c:v>265.52999999999997</c:v>
                </c:pt>
                <c:pt idx="19">
                  <c:v>266.73</c:v>
                </c:pt>
                <c:pt idx="20">
                  <c:v>267.01</c:v>
                </c:pt>
                <c:pt idx="21">
                  <c:v>264.24</c:v>
                </c:pt>
                <c:pt idx="22">
                  <c:v>245.24</c:v>
                </c:pt>
                <c:pt idx="23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'29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'!$G$9:$G$32</c:f>
              <c:numCache>
                <c:formatCode>0.00</c:formatCode>
                <c:ptCount val="24"/>
                <c:pt idx="0">
                  <c:v>132.50207151625145</c:v>
                </c:pt>
                <c:pt idx="1">
                  <c:v>135.69399076986713</c:v>
                </c:pt>
                <c:pt idx="2">
                  <c:v>129.25773897851926</c:v>
                </c:pt>
                <c:pt idx="3">
                  <c:v>132.10431845044587</c:v>
                </c:pt>
                <c:pt idx="4">
                  <c:v>138.826907101139</c:v>
                </c:pt>
                <c:pt idx="5">
                  <c:v>127.33275577854246</c:v>
                </c:pt>
                <c:pt idx="6">
                  <c:v>125.67841905075845</c:v>
                </c:pt>
                <c:pt idx="7">
                  <c:v>137.83030714631343</c:v>
                </c:pt>
                <c:pt idx="8">
                  <c:v>123.57089376306078</c:v>
                </c:pt>
                <c:pt idx="9">
                  <c:v>139.1089597847417</c:v>
                </c:pt>
                <c:pt idx="10">
                  <c:v>132.46781928841457</c:v>
                </c:pt>
                <c:pt idx="11">
                  <c:v>136.86302671366201</c:v>
                </c:pt>
                <c:pt idx="12">
                  <c:v>118.97065841685762</c:v>
                </c:pt>
                <c:pt idx="13">
                  <c:v>122.42425154529816</c:v>
                </c:pt>
                <c:pt idx="14">
                  <c:v>139.16184508702409</c:v>
                </c:pt>
                <c:pt idx="15">
                  <c:v>140.20245990835033</c:v>
                </c:pt>
                <c:pt idx="16">
                  <c:v>138.56784291273573</c:v>
                </c:pt>
                <c:pt idx="17">
                  <c:v>144.06059896055405</c:v>
                </c:pt>
                <c:pt idx="18">
                  <c:v>151.99186932528033</c:v>
                </c:pt>
                <c:pt idx="19">
                  <c:v>149.67504503896387</c:v>
                </c:pt>
                <c:pt idx="20">
                  <c:v>160.87648545968574</c:v>
                </c:pt>
                <c:pt idx="21">
                  <c:v>160.21216589744293</c:v>
                </c:pt>
                <c:pt idx="22">
                  <c:v>143.91863651513438</c:v>
                </c:pt>
                <c:pt idx="23">
                  <c:v>140.08805556868271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'29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'!$H$9:$H$32</c:f>
              <c:numCache>
                <c:formatCode>0.00</c:formatCode>
                <c:ptCount val="24"/>
                <c:pt idx="0">
                  <c:v>90.968988585602332</c:v>
                </c:pt>
                <c:pt idx="1">
                  <c:v>87.844409356970075</c:v>
                </c:pt>
                <c:pt idx="2">
                  <c:v>82.476916526345647</c:v>
                </c:pt>
                <c:pt idx="3">
                  <c:v>81.871797971326501</c:v>
                </c:pt>
                <c:pt idx="4">
                  <c:v>81.344491757807305</c:v>
                </c:pt>
                <c:pt idx="5">
                  <c:v>77.905197545684018</c:v>
                </c:pt>
                <c:pt idx="6">
                  <c:v>71.237011933045565</c:v>
                </c:pt>
                <c:pt idx="7">
                  <c:v>68.75901249964113</c:v>
                </c:pt>
                <c:pt idx="8">
                  <c:v>65.890704015593471</c:v>
                </c:pt>
                <c:pt idx="9">
                  <c:v>60.379743151465775</c:v>
                </c:pt>
                <c:pt idx="10">
                  <c:v>72.087068611659419</c:v>
                </c:pt>
                <c:pt idx="11">
                  <c:v>65.042853248722466</c:v>
                </c:pt>
                <c:pt idx="12">
                  <c:v>75.176377479955875</c:v>
                </c:pt>
                <c:pt idx="13">
                  <c:v>88.419728434993246</c:v>
                </c:pt>
                <c:pt idx="14">
                  <c:v>98.716301691841053</c:v>
                </c:pt>
                <c:pt idx="15">
                  <c:v>99.485407189129333</c:v>
                </c:pt>
                <c:pt idx="16">
                  <c:v>101.8109240197581</c:v>
                </c:pt>
                <c:pt idx="17">
                  <c:v>114.60043242413695</c:v>
                </c:pt>
                <c:pt idx="18">
                  <c:v>103.31178111716456</c:v>
                </c:pt>
                <c:pt idx="19">
                  <c:v>106.78300573024553</c:v>
                </c:pt>
                <c:pt idx="20">
                  <c:v>95.850925385345874</c:v>
                </c:pt>
                <c:pt idx="21">
                  <c:v>93.85050419041832</c:v>
                </c:pt>
                <c:pt idx="22">
                  <c:v>91.866027917837457</c:v>
                </c:pt>
                <c:pt idx="23">
                  <c:v>84.508544948783268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'29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'!$I$9:$I$32</c:f>
              <c:numCache>
                <c:formatCode>0.00</c:formatCode>
                <c:ptCount val="24"/>
                <c:pt idx="0">
                  <c:v>8.9689398981462283</c:v>
                </c:pt>
                <c:pt idx="1">
                  <c:v>8.9715998731627984</c:v>
                </c:pt>
                <c:pt idx="2">
                  <c:v>8.5053444951350876</c:v>
                </c:pt>
                <c:pt idx="3">
                  <c:v>8.5938835782276293</c:v>
                </c:pt>
                <c:pt idx="4">
                  <c:v>8.8386011410536831</c:v>
                </c:pt>
                <c:pt idx="5">
                  <c:v>8.3020466757735072</c:v>
                </c:pt>
                <c:pt idx="6">
                  <c:v>8.094569016195944</c:v>
                </c:pt>
                <c:pt idx="7">
                  <c:v>8.9206803540453983</c:v>
                </c:pt>
                <c:pt idx="8">
                  <c:v>8.7284022213457568</c:v>
                </c:pt>
                <c:pt idx="9">
                  <c:v>9.2812970637925467</c:v>
                </c:pt>
                <c:pt idx="10">
                  <c:v>9.8851120999260012</c:v>
                </c:pt>
                <c:pt idx="11">
                  <c:v>8.954120037615521</c:v>
                </c:pt>
                <c:pt idx="12">
                  <c:v>8.5429641031865025</c:v>
                </c:pt>
                <c:pt idx="13">
                  <c:v>8.9560200197085997</c:v>
                </c:pt>
                <c:pt idx="14">
                  <c:v>9.7418532211348428</c:v>
                </c:pt>
                <c:pt idx="15">
                  <c:v>9.7821329025203134</c:v>
                </c:pt>
                <c:pt idx="16">
                  <c:v>9.7612330675061365</c:v>
                </c:pt>
                <c:pt idx="17">
                  <c:v>10.358968615309006</c:v>
                </c:pt>
                <c:pt idx="18">
                  <c:v>10.226349557555064</c:v>
                </c:pt>
                <c:pt idx="19">
                  <c:v>10.271949230790621</c:v>
                </c:pt>
                <c:pt idx="20">
                  <c:v>10.282589154968402</c:v>
                </c:pt>
                <c:pt idx="21">
                  <c:v>10.177329912138756</c:v>
                </c:pt>
                <c:pt idx="22">
                  <c:v>9.455335567028154</c:v>
                </c:pt>
                <c:pt idx="23">
                  <c:v>9.0133994825340515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'29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3.7</c:v>
                </c:pt>
                <c:pt idx="7">
                  <c:v>10.4</c:v>
                </c:pt>
                <c:pt idx="8">
                  <c:v>9.4</c:v>
                </c:pt>
                <c:pt idx="9">
                  <c:v>8.5</c:v>
                </c:pt>
                <c:pt idx="10">
                  <c:v>20.3</c:v>
                </c:pt>
                <c:pt idx="11">
                  <c:v>13.8</c:v>
                </c:pt>
                <c:pt idx="12">
                  <c:v>4</c:v>
                </c:pt>
                <c:pt idx="13">
                  <c:v>1.3</c:v>
                </c:pt>
                <c:pt idx="14">
                  <c:v>0.5</c:v>
                </c:pt>
                <c:pt idx="15">
                  <c:v>0.7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'29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'29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SEP 23 '!$AJ$9:$AJ$32</c:f>
              <c:numCache>
                <c:formatCode>0.00</c:formatCode>
                <c:ptCount val="24"/>
                <c:pt idx="0">
                  <c:v>132.50207151625145</c:v>
                </c:pt>
                <c:pt idx="1">
                  <c:v>135.69399076986713</c:v>
                </c:pt>
                <c:pt idx="2">
                  <c:v>129.25773897851926</c:v>
                </c:pt>
                <c:pt idx="3">
                  <c:v>132.10431845044587</c:v>
                </c:pt>
                <c:pt idx="4">
                  <c:v>138.826907101139</c:v>
                </c:pt>
                <c:pt idx="5">
                  <c:v>128.33275577854246</c:v>
                </c:pt>
                <c:pt idx="6">
                  <c:v>129.37841905075845</c:v>
                </c:pt>
                <c:pt idx="7">
                  <c:v>148.23030714631344</c:v>
                </c:pt>
                <c:pt idx="8">
                  <c:v>132.97089376306079</c:v>
                </c:pt>
                <c:pt idx="9">
                  <c:v>147.6089597847417</c:v>
                </c:pt>
                <c:pt idx="10">
                  <c:v>152.76781928841459</c:v>
                </c:pt>
                <c:pt idx="11">
                  <c:v>150.66302671366202</c:v>
                </c:pt>
                <c:pt idx="12">
                  <c:v>122.97065841685762</c:v>
                </c:pt>
                <c:pt idx="13">
                  <c:v>123.72425154529816</c:v>
                </c:pt>
                <c:pt idx="14">
                  <c:v>139.66184508702409</c:v>
                </c:pt>
                <c:pt idx="15">
                  <c:v>140.90245990835032</c:v>
                </c:pt>
                <c:pt idx="16">
                  <c:v>138.76784291273572</c:v>
                </c:pt>
                <c:pt idx="17">
                  <c:v>144.06059896055405</c:v>
                </c:pt>
                <c:pt idx="18">
                  <c:v>151.99186932528033</c:v>
                </c:pt>
                <c:pt idx="19">
                  <c:v>149.67504503896387</c:v>
                </c:pt>
                <c:pt idx="20">
                  <c:v>160.87648545968574</c:v>
                </c:pt>
                <c:pt idx="21">
                  <c:v>160.21216589744293</c:v>
                </c:pt>
                <c:pt idx="22">
                  <c:v>143.91863651513438</c:v>
                </c:pt>
                <c:pt idx="23">
                  <c:v>140.08805556868271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'29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SEP 23 '!$AL$9:$AL$32</c:f>
              <c:numCache>
                <c:formatCode>0.00</c:formatCode>
                <c:ptCount val="24"/>
                <c:pt idx="0">
                  <c:v>90.968988585602332</c:v>
                </c:pt>
                <c:pt idx="1">
                  <c:v>87.844409356970075</c:v>
                </c:pt>
                <c:pt idx="2">
                  <c:v>82.476916526345647</c:v>
                </c:pt>
                <c:pt idx="3">
                  <c:v>81.871797971326501</c:v>
                </c:pt>
                <c:pt idx="4">
                  <c:v>81.344491757807305</c:v>
                </c:pt>
                <c:pt idx="5">
                  <c:v>78.255197545684013</c:v>
                </c:pt>
                <c:pt idx="6">
                  <c:v>71.957011933045564</c:v>
                </c:pt>
                <c:pt idx="7">
                  <c:v>74.019012499641136</c:v>
                </c:pt>
                <c:pt idx="8">
                  <c:v>84.410704015593467</c:v>
                </c:pt>
                <c:pt idx="9">
                  <c:v>83.769743151465775</c:v>
                </c:pt>
                <c:pt idx="10">
                  <c:v>93.897068611659421</c:v>
                </c:pt>
                <c:pt idx="11">
                  <c:v>72.432853248722466</c:v>
                </c:pt>
                <c:pt idx="12">
                  <c:v>89.716377479955867</c:v>
                </c:pt>
                <c:pt idx="13">
                  <c:v>99.419728434993246</c:v>
                </c:pt>
                <c:pt idx="14">
                  <c:v>103.37630169184105</c:v>
                </c:pt>
                <c:pt idx="15">
                  <c:v>103.15540718912933</c:v>
                </c:pt>
                <c:pt idx="16">
                  <c:v>104.76092401975811</c:v>
                </c:pt>
                <c:pt idx="17">
                  <c:v>114.60043242413695</c:v>
                </c:pt>
                <c:pt idx="18">
                  <c:v>103.31178111716456</c:v>
                </c:pt>
                <c:pt idx="19">
                  <c:v>106.78300573024553</c:v>
                </c:pt>
                <c:pt idx="20">
                  <c:v>95.850925385345874</c:v>
                </c:pt>
                <c:pt idx="21">
                  <c:v>93.85050419041832</c:v>
                </c:pt>
                <c:pt idx="22">
                  <c:v>91.866027917837457</c:v>
                </c:pt>
                <c:pt idx="23">
                  <c:v>84.508544948783268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2" zoomScale="85" zoomScaleNormal="85" zoomScaleSheetLayoutView="85" workbookViewId="0">
      <selection activeCell="E44" sqref="E4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45198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130.13</v>
      </c>
      <c r="C9" s="51">
        <f t="shared" ref="C9:C32" si="0">AK9-AE9</f>
        <v>40.930636664053537</v>
      </c>
      <c r="D9" s="52">
        <f t="shared" ref="D9:D32" si="1">AM9-Y9</f>
        <v>115.31180754502813</v>
      </c>
      <c r="E9" s="59">
        <f t="shared" ref="E9:E32" si="2">(AG9+AI9)-Q9</f>
        <v>-26.112444209081687</v>
      </c>
      <c r="F9" s="76">
        <v>232.44</v>
      </c>
      <c r="G9" s="52">
        <f t="shared" ref="G9:G32" si="3">AJ9-AD9</f>
        <v>132.50207151625145</v>
      </c>
      <c r="H9" s="52">
        <f t="shared" ref="H9:H32" si="4">AL9-X9</f>
        <v>90.968988585602332</v>
      </c>
      <c r="I9" s="53">
        <f t="shared" ref="I9:I32" si="5">(AH9+AF9)-P9</f>
        <v>8.9689398981462283</v>
      </c>
      <c r="J9" s="58">
        <v>0</v>
      </c>
      <c r="K9" s="84">
        <v>32.6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32.6</v>
      </c>
      <c r="R9" s="91">
        <v>0</v>
      </c>
      <c r="S9" s="84">
        <v>0</v>
      </c>
      <c r="T9" s="84">
        <v>0</v>
      </c>
      <c r="U9" s="84">
        <v>27.93</v>
      </c>
      <c r="V9" s="84">
        <v>0</v>
      </c>
      <c r="W9" s="90">
        <v>0</v>
      </c>
      <c r="X9" s="94">
        <f>R9+T9+V9</f>
        <v>0</v>
      </c>
      <c r="Y9" s="95">
        <f>S9+U9+W9</f>
        <v>27.93</v>
      </c>
      <c r="Z9" s="91">
        <v>0</v>
      </c>
      <c r="AA9" s="84">
        <v>0</v>
      </c>
      <c r="AB9" s="84">
        <v>0</v>
      </c>
      <c r="AC9" s="84">
        <v>26.16</v>
      </c>
      <c r="AD9" s="96">
        <f>Z9+AB9</f>
        <v>0</v>
      </c>
      <c r="AE9" s="52">
        <f>AA9+AC9</f>
        <v>26.16</v>
      </c>
      <c r="AF9" s="116">
        <v>0.14151451612903199</v>
      </c>
      <c r="AG9" s="117">
        <v>0.42775094086021498</v>
      </c>
      <c r="AH9" s="54">
        <f t="shared" ref="AH9:AH32" si="6">(F9+P9+X9+AD9)-(AJ9+AL9+AF9)</f>
        <v>8.8274253820171964</v>
      </c>
      <c r="AI9" s="63">
        <f t="shared" ref="AI9:AI32" si="7">(B9+Q9+Y9+AE9)-(AM9+AK9+AG9)</f>
        <v>6.0598048500581001</v>
      </c>
      <c r="AJ9" s="64">
        <v>132.50207151625145</v>
      </c>
      <c r="AK9" s="61">
        <v>67.090636664053534</v>
      </c>
      <c r="AL9" s="66">
        <v>90.968988585602332</v>
      </c>
      <c r="AM9" s="61">
        <v>143.24180754502814</v>
      </c>
      <c r="AS9" s="121"/>
      <c r="BA9" s="42"/>
      <c r="BB9" s="42"/>
    </row>
    <row r="10" spans="1:54" ht="15.75" x14ac:dyDescent="0.25">
      <c r="A10" s="25">
        <v>2</v>
      </c>
      <c r="B10" s="69">
        <v>102.17</v>
      </c>
      <c r="C10" s="51">
        <f t="shared" si="0"/>
        <v>29.438900445393035</v>
      </c>
      <c r="D10" s="52">
        <f t="shared" si="1"/>
        <v>99.697577989684291</v>
      </c>
      <c r="E10" s="59">
        <f t="shared" si="2"/>
        <v>-26.966478435077335</v>
      </c>
      <c r="F10" s="68">
        <v>232.51</v>
      </c>
      <c r="G10" s="52">
        <f t="shared" si="3"/>
        <v>135.69399076986713</v>
      </c>
      <c r="H10" s="52">
        <f t="shared" si="4"/>
        <v>87.844409356970075</v>
      </c>
      <c r="I10" s="53">
        <f t="shared" si="5"/>
        <v>8.9715998731627984</v>
      </c>
      <c r="J10" s="58">
        <v>0</v>
      </c>
      <c r="K10" s="81">
        <v>32.65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32.65</v>
      </c>
      <c r="R10" s="91">
        <v>0</v>
      </c>
      <c r="S10" s="84">
        <v>0</v>
      </c>
      <c r="T10" s="84">
        <v>0</v>
      </c>
      <c r="U10" s="84">
        <v>27.8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27.8</v>
      </c>
      <c r="Z10" s="91">
        <v>0</v>
      </c>
      <c r="AA10" s="84">
        <v>0</v>
      </c>
      <c r="AB10" s="84">
        <v>0</v>
      </c>
      <c r="AC10" s="84">
        <v>25.48</v>
      </c>
      <c r="AD10" s="96">
        <f t="shared" ref="AD10:AD32" si="12">Z10+AB10</f>
        <v>0</v>
      </c>
      <c r="AE10" s="52">
        <f t="shared" ref="AE10:AE32" si="13">AA10+AC10</f>
        <v>25.48</v>
      </c>
      <c r="AF10" s="118">
        <v>0.14151451612903199</v>
      </c>
      <c r="AG10" s="117">
        <v>0.42775094086021498</v>
      </c>
      <c r="AH10" s="54">
        <f t="shared" si="6"/>
        <v>8.8300853570337665</v>
      </c>
      <c r="AI10" s="63">
        <f t="shared" si="7"/>
        <v>5.2557706240624498</v>
      </c>
      <c r="AJ10" s="64">
        <v>135.69399076986713</v>
      </c>
      <c r="AK10" s="61">
        <v>54.918900445393035</v>
      </c>
      <c r="AL10" s="66">
        <v>87.844409356970075</v>
      </c>
      <c r="AM10" s="61">
        <v>127.49757798968429</v>
      </c>
      <c r="AS10" s="121"/>
      <c r="BA10" s="42"/>
      <c r="BB10" s="42"/>
    </row>
    <row r="11" spans="1:54" ht="15" customHeight="1" x14ac:dyDescent="0.25">
      <c r="A11" s="25">
        <v>3</v>
      </c>
      <c r="B11" s="69">
        <v>103.24000000000001</v>
      </c>
      <c r="C11" s="51">
        <f t="shared" si="0"/>
        <v>23.997634912606401</v>
      </c>
      <c r="D11" s="52">
        <f t="shared" si="1"/>
        <v>106.20440969291099</v>
      </c>
      <c r="E11" s="59">
        <f t="shared" si="2"/>
        <v>-26.962044605517377</v>
      </c>
      <c r="F11" s="68">
        <v>220.24</v>
      </c>
      <c r="G11" s="52">
        <f t="shared" si="3"/>
        <v>129.25773897851926</v>
      </c>
      <c r="H11" s="52">
        <f t="shared" si="4"/>
        <v>82.476916526345647</v>
      </c>
      <c r="I11" s="53">
        <f t="shared" si="5"/>
        <v>8.5053444951350876</v>
      </c>
      <c r="J11" s="58">
        <v>0</v>
      </c>
      <c r="K11" s="81">
        <v>32.68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32.68</v>
      </c>
      <c r="R11" s="91">
        <v>0</v>
      </c>
      <c r="S11" s="84">
        <v>0</v>
      </c>
      <c r="T11" s="84">
        <v>0</v>
      </c>
      <c r="U11" s="84">
        <v>27.88</v>
      </c>
      <c r="V11" s="84">
        <v>0</v>
      </c>
      <c r="W11" s="84">
        <v>0</v>
      </c>
      <c r="X11" s="94">
        <f t="shared" si="10"/>
        <v>0</v>
      </c>
      <c r="Y11" s="95">
        <f t="shared" si="11"/>
        <v>27.88</v>
      </c>
      <c r="Z11" s="91">
        <v>0</v>
      </c>
      <c r="AA11" s="84">
        <v>0</v>
      </c>
      <c r="AB11" s="84">
        <v>0</v>
      </c>
      <c r="AC11" s="84">
        <v>25.53</v>
      </c>
      <c r="AD11" s="96">
        <f t="shared" si="12"/>
        <v>0</v>
      </c>
      <c r="AE11" s="52">
        <f t="shared" si="13"/>
        <v>25.53</v>
      </c>
      <c r="AF11" s="118">
        <v>0.14151451612903199</v>
      </c>
      <c r="AG11" s="117">
        <v>0.42775094086021498</v>
      </c>
      <c r="AH11" s="54">
        <f t="shared" si="6"/>
        <v>8.3638299790060557</v>
      </c>
      <c r="AI11" s="63">
        <f t="shared" si="7"/>
        <v>5.2902044536224082</v>
      </c>
      <c r="AJ11" s="64">
        <v>129.25773897851926</v>
      </c>
      <c r="AK11" s="61">
        <v>49.527634912606402</v>
      </c>
      <c r="AL11" s="66">
        <v>82.476916526345647</v>
      </c>
      <c r="AM11" s="61">
        <v>134.08440969291098</v>
      </c>
      <c r="AS11" s="121"/>
      <c r="BA11" s="42"/>
      <c r="BB11" s="42"/>
    </row>
    <row r="12" spans="1:54" ht="15" customHeight="1" x14ac:dyDescent="0.25">
      <c r="A12" s="25">
        <v>4</v>
      </c>
      <c r="B12" s="69">
        <v>103.94999999999999</v>
      </c>
      <c r="C12" s="51">
        <f t="shared" si="0"/>
        <v>28.851946239952174</v>
      </c>
      <c r="D12" s="52">
        <f t="shared" si="1"/>
        <v>101.80078179197724</v>
      </c>
      <c r="E12" s="59">
        <f t="shared" si="2"/>
        <v>-26.702728031929446</v>
      </c>
      <c r="F12" s="68">
        <v>222.57</v>
      </c>
      <c r="G12" s="52">
        <f t="shared" si="3"/>
        <v>132.10431845044587</v>
      </c>
      <c r="H12" s="52">
        <f t="shared" si="4"/>
        <v>81.871797971326501</v>
      </c>
      <c r="I12" s="53">
        <f t="shared" si="5"/>
        <v>8.5938835782276293</v>
      </c>
      <c r="J12" s="58">
        <v>0</v>
      </c>
      <c r="K12" s="81">
        <v>32.44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32.44</v>
      </c>
      <c r="R12" s="91">
        <v>0</v>
      </c>
      <c r="S12" s="84">
        <v>0</v>
      </c>
      <c r="T12" s="84">
        <v>0</v>
      </c>
      <c r="U12" s="84">
        <v>27.94</v>
      </c>
      <c r="V12" s="84">
        <v>0</v>
      </c>
      <c r="W12" s="84">
        <v>0</v>
      </c>
      <c r="X12" s="94">
        <f t="shared" si="10"/>
        <v>0</v>
      </c>
      <c r="Y12" s="95">
        <f t="shared" si="11"/>
        <v>27.94</v>
      </c>
      <c r="Z12" s="91">
        <v>0</v>
      </c>
      <c r="AA12" s="84">
        <v>0</v>
      </c>
      <c r="AB12" s="84">
        <v>0</v>
      </c>
      <c r="AC12" s="84">
        <v>25.69</v>
      </c>
      <c r="AD12" s="96">
        <f t="shared" si="12"/>
        <v>0</v>
      </c>
      <c r="AE12" s="52">
        <f t="shared" si="13"/>
        <v>25.69</v>
      </c>
      <c r="AF12" s="118">
        <v>0.14151451612903199</v>
      </c>
      <c r="AG12" s="117">
        <v>0.42775094086021498</v>
      </c>
      <c r="AH12" s="54">
        <f t="shared" si="6"/>
        <v>8.4523690620985974</v>
      </c>
      <c r="AI12" s="63">
        <f t="shared" si="7"/>
        <v>5.3095210272103373</v>
      </c>
      <c r="AJ12" s="64">
        <v>132.10431845044587</v>
      </c>
      <c r="AK12" s="61">
        <v>54.541946239952175</v>
      </c>
      <c r="AL12" s="66">
        <v>81.871797971326501</v>
      </c>
      <c r="AM12" s="61">
        <v>129.74078179197724</v>
      </c>
      <c r="AS12" s="121"/>
      <c r="BA12" s="42"/>
      <c r="BB12" s="42"/>
    </row>
    <row r="13" spans="1:54" ht="15.75" x14ac:dyDescent="0.25">
      <c r="A13" s="25">
        <v>5</v>
      </c>
      <c r="B13" s="69">
        <v>101.91</v>
      </c>
      <c r="C13" s="51">
        <f t="shared" si="0"/>
        <v>32.238913923841793</v>
      </c>
      <c r="D13" s="52">
        <f t="shared" si="1"/>
        <v>96.447362740609549</v>
      </c>
      <c r="E13" s="59">
        <f t="shared" si="2"/>
        <v>-26.776276664451352</v>
      </c>
      <c r="F13" s="68">
        <v>229.01</v>
      </c>
      <c r="G13" s="52">
        <f t="shared" si="3"/>
        <v>138.826907101139</v>
      </c>
      <c r="H13" s="52">
        <f t="shared" si="4"/>
        <v>81.344491757807305</v>
      </c>
      <c r="I13" s="53">
        <f t="shared" si="5"/>
        <v>8.8386011410536831</v>
      </c>
      <c r="J13" s="58">
        <v>0</v>
      </c>
      <c r="K13" s="81">
        <v>32.450000000000003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32.450000000000003</v>
      </c>
      <c r="R13" s="91">
        <v>0</v>
      </c>
      <c r="S13" s="84">
        <v>0</v>
      </c>
      <c r="T13" s="84">
        <v>0</v>
      </c>
      <c r="U13" s="84">
        <v>27.83</v>
      </c>
      <c r="V13" s="84">
        <v>0</v>
      </c>
      <c r="W13" s="84">
        <v>0</v>
      </c>
      <c r="X13" s="94">
        <f t="shared" si="10"/>
        <v>0</v>
      </c>
      <c r="Y13" s="95">
        <f t="shared" si="11"/>
        <v>27.83</v>
      </c>
      <c r="Z13" s="91">
        <v>0</v>
      </c>
      <c r="AA13" s="84">
        <v>0</v>
      </c>
      <c r="AB13" s="84">
        <v>0</v>
      </c>
      <c r="AC13" s="84">
        <v>25.56</v>
      </c>
      <c r="AD13" s="96">
        <f t="shared" si="12"/>
        <v>0</v>
      </c>
      <c r="AE13" s="52">
        <f t="shared" si="13"/>
        <v>25.56</v>
      </c>
      <c r="AF13" s="118">
        <v>0.14151451612903199</v>
      </c>
      <c r="AG13" s="117">
        <v>0.42775094086021498</v>
      </c>
      <c r="AH13" s="54">
        <f t="shared" si="6"/>
        <v>8.6970866249246512</v>
      </c>
      <c r="AI13" s="63">
        <f t="shared" si="7"/>
        <v>5.2459723946884367</v>
      </c>
      <c r="AJ13" s="64">
        <v>138.826907101139</v>
      </c>
      <c r="AK13" s="61">
        <v>57.798913923841795</v>
      </c>
      <c r="AL13" s="66">
        <v>81.344491757807305</v>
      </c>
      <c r="AM13" s="61">
        <v>124.27736274060955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95.41</v>
      </c>
      <c r="C14" s="51">
        <f t="shared" si="0"/>
        <v>30.494837594371663</v>
      </c>
      <c r="D14" s="52">
        <f t="shared" si="1"/>
        <v>92.098847761668011</v>
      </c>
      <c r="E14" s="59">
        <f t="shared" si="2"/>
        <v>-27.183685356039696</v>
      </c>
      <c r="F14" s="68">
        <v>213.54</v>
      </c>
      <c r="G14" s="52">
        <f t="shared" si="3"/>
        <v>127.33275577854246</v>
      </c>
      <c r="H14" s="52">
        <f t="shared" si="4"/>
        <v>77.905197545684018</v>
      </c>
      <c r="I14" s="53">
        <f t="shared" si="5"/>
        <v>8.3020466757735072</v>
      </c>
      <c r="J14" s="58">
        <v>0</v>
      </c>
      <c r="K14" s="81">
        <v>32.69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32.69</v>
      </c>
      <c r="R14" s="91">
        <v>0.35</v>
      </c>
      <c r="S14" s="84">
        <v>0</v>
      </c>
      <c r="T14" s="84">
        <v>0</v>
      </c>
      <c r="U14" s="84">
        <v>27.98</v>
      </c>
      <c r="V14" s="84">
        <v>0</v>
      </c>
      <c r="W14" s="84">
        <v>0</v>
      </c>
      <c r="X14" s="94">
        <f t="shared" si="10"/>
        <v>0.35</v>
      </c>
      <c r="Y14" s="95">
        <f t="shared" si="11"/>
        <v>27.98</v>
      </c>
      <c r="Z14" s="91">
        <v>1</v>
      </c>
      <c r="AA14" s="84">
        <v>0</v>
      </c>
      <c r="AB14" s="84">
        <v>0</v>
      </c>
      <c r="AC14" s="84">
        <v>25.69</v>
      </c>
      <c r="AD14" s="96">
        <f t="shared" si="12"/>
        <v>1</v>
      </c>
      <c r="AE14" s="52">
        <f t="shared" si="13"/>
        <v>25.69</v>
      </c>
      <c r="AF14" s="118">
        <v>0.14151451612903199</v>
      </c>
      <c r="AG14" s="117">
        <v>0.42775094086021498</v>
      </c>
      <c r="AH14" s="54">
        <f t="shared" si="6"/>
        <v>8.1605321596444753</v>
      </c>
      <c r="AI14" s="63">
        <f t="shared" si="7"/>
        <v>5.0785637031000874</v>
      </c>
      <c r="AJ14" s="64">
        <v>128.33275577854246</v>
      </c>
      <c r="AK14" s="61">
        <v>56.184837594371665</v>
      </c>
      <c r="AL14" s="66">
        <v>78.255197545684013</v>
      </c>
      <c r="AM14" s="61">
        <v>120.07884776166802</v>
      </c>
      <c r="AS14" s="121"/>
      <c r="BA14" s="42"/>
      <c r="BB14" s="42"/>
    </row>
    <row r="15" spans="1:54" ht="15.75" x14ac:dyDescent="0.25">
      <c r="A15" s="25">
        <v>7</v>
      </c>
      <c r="B15" s="69">
        <v>100.82</v>
      </c>
      <c r="C15" s="51">
        <f t="shared" si="0"/>
        <v>31.113537874306449</v>
      </c>
      <c r="D15" s="52">
        <f t="shared" si="1"/>
        <v>96.540095637311722</v>
      </c>
      <c r="E15" s="59">
        <f t="shared" si="2"/>
        <v>-26.833633511618189</v>
      </c>
      <c r="F15" s="68">
        <v>205.01</v>
      </c>
      <c r="G15" s="52">
        <f t="shared" si="3"/>
        <v>125.67841905075845</v>
      </c>
      <c r="H15" s="52">
        <f t="shared" si="4"/>
        <v>71.237011933045565</v>
      </c>
      <c r="I15" s="53">
        <f t="shared" si="5"/>
        <v>8.094569016195944</v>
      </c>
      <c r="J15" s="58">
        <v>0</v>
      </c>
      <c r="K15" s="81">
        <v>32.49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32.49</v>
      </c>
      <c r="R15" s="91">
        <v>0.72</v>
      </c>
      <c r="S15" s="84">
        <v>0</v>
      </c>
      <c r="T15" s="84">
        <v>0</v>
      </c>
      <c r="U15" s="84">
        <v>28.26</v>
      </c>
      <c r="V15" s="84">
        <v>0</v>
      </c>
      <c r="W15" s="84">
        <v>0</v>
      </c>
      <c r="X15" s="94">
        <f t="shared" si="10"/>
        <v>0.72</v>
      </c>
      <c r="Y15" s="95">
        <f t="shared" si="11"/>
        <v>28.26</v>
      </c>
      <c r="Z15" s="91">
        <v>3.7</v>
      </c>
      <c r="AA15" s="84">
        <v>0</v>
      </c>
      <c r="AB15" s="84">
        <v>0</v>
      </c>
      <c r="AC15" s="84">
        <v>25.56</v>
      </c>
      <c r="AD15" s="96">
        <f t="shared" si="12"/>
        <v>3.7</v>
      </c>
      <c r="AE15" s="52">
        <f t="shared" si="13"/>
        <v>25.56</v>
      </c>
      <c r="AF15" s="118">
        <v>0.14151451612903199</v>
      </c>
      <c r="AG15" s="117">
        <v>0.42775094086021498</v>
      </c>
      <c r="AH15" s="54">
        <f t="shared" si="6"/>
        <v>7.9530545000669122</v>
      </c>
      <c r="AI15" s="63">
        <f t="shared" si="7"/>
        <v>5.2286155475215992</v>
      </c>
      <c r="AJ15" s="64">
        <v>129.37841905075845</v>
      </c>
      <c r="AK15" s="61">
        <v>56.673537874306447</v>
      </c>
      <c r="AL15" s="66">
        <v>71.957011933045564</v>
      </c>
      <c r="AM15" s="61">
        <v>124.80009563731173</v>
      </c>
      <c r="AS15" s="121"/>
      <c r="BA15" s="42"/>
      <c r="BB15" s="42"/>
    </row>
    <row r="16" spans="1:54" ht="15.75" x14ac:dyDescent="0.25">
      <c r="A16" s="25">
        <v>8</v>
      </c>
      <c r="B16" s="69">
        <v>120.78999999999999</v>
      </c>
      <c r="C16" s="51">
        <f t="shared" si="0"/>
        <v>41.776946621160448</v>
      </c>
      <c r="D16" s="52">
        <f t="shared" si="1"/>
        <v>105.37293814242322</v>
      </c>
      <c r="E16" s="59">
        <f t="shared" si="2"/>
        <v>-26.359884763583707</v>
      </c>
      <c r="F16" s="68">
        <v>215.51</v>
      </c>
      <c r="G16" s="52">
        <f t="shared" si="3"/>
        <v>137.83030714631343</v>
      </c>
      <c r="H16" s="52">
        <f t="shared" si="4"/>
        <v>68.75901249964113</v>
      </c>
      <c r="I16" s="53">
        <f t="shared" si="5"/>
        <v>8.9206803540453983</v>
      </c>
      <c r="J16" s="58">
        <v>0</v>
      </c>
      <c r="K16" s="81">
        <v>32.57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32.57</v>
      </c>
      <c r="R16" s="91">
        <v>5.26</v>
      </c>
      <c r="S16" s="84">
        <v>0</v>
      </c>
      <c r="T16" s="84">
        <v>0</v>
      </c>
      <c r="U16" s="84">
        <v>27.36</v>
      </c>
      <c r="V16" s="84">
        <v>0</v>
      </c>
      <c r="W16" s="84">
        <v>0</v>
      </c>
      <c r="X16" s="94">
        <f t="shared" si="10"/>
        <v>5.26</v>
      </c>
      <c r="Y16" s="95">
        <f t="shared" si="11"/>
        <v>27.36</v>
      </c>
      <c r="Z16" s="91">
        <v>10.4</v>
      </c>
      <c r="AA16" s="84">
        <v>0</v>
      </c>
      <c r="AB16" s="84">
        <v>0</v>
      </c>
      <c r="AC16" s="84">
        <v>26.19</v>
      </c>
      <c r="AD16" s="96">
        <f t="shared" si="12"/>
        <v>10.4</v>
      </c>
      <c r="AE16" s="52">
        <f t="shared" si="13"/>
        <v>26.19</v>
      </c>
      <c r="AF16" s="118">
        <v>0.14151451612903199</v>
      </c>
      <c r="AG16" s="117">
        <v>0.42775094086021498</v>
      </c>
      <c r="AH16" s="54">
        <f t="shared" si="6"/>
        <v>8.7791658379163664</v>
      </c>
      <c r="AI16" s="63">
        <f t="shared" si="7"/>
        <v>5.7823642955560786</v>
      </c>
      <c r="AJ16" s="64">
        <v>148.23030714631344</v>
      </c>
      <c r="AK16" s="61">
        <v>67.966946621160446</v>
      </c>
      <c r="AL16" s="66">
        <v>74.019012499641136</v>
      </c>
      <c r="AM16" s="61">
        <v>132.73293814242322</v>
      </c>
      <c r="AS16" s="121"/>
      <c r="BA16" s="42"/>
      <c r="BB16" s="42"/>
    </row>
    <row r="17" spans="1:54" ht="15.75" x14ac:dyDescent="0.25">
      <c r="A17" s="25">
        <v>9</v>
      </c>
      <c r="B17" s="69">
        <v>136.31</v>
      </c>
      <c r="C17" s="51">
        <f t="shared" si="0"/>
        <v>46.241043927250871</v>
      </c>
      <c r="D17" s="52">
        <f t="shared" si="1"/>
        <v>116.0236237121193</v>
      </c>
      <c r="E17" s="59">
        <f t="shared" si="2"/>
        <v>-25.954667639370172</v>
      </c>
      <c r="F17" s="68">
        <v>198.19</v>
      </c>
      <c r="G17" s="52">
        <f t="shared" si="3"/>
        <v>123.57089376306078</v>
      </c>
      <c r="H17" s="52">
        <f t="shared" si="4"/>
        <v>65.890704015593471</v>
      </c>
      <c r="I17" s="53">
        <f t="shared" si="5"/>
        <v>8.7284022213457568</v>
      </c>
      <c r="J17" s="58">
        <v>0</v>
      </c>
      <c r="K17" s="81">
        <v>32.619999999999997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32.619999999999997</v>
      </c>
      <c r="R17" s="91">
        <v>18.52</v>
      </c>
      <c r="S17" s="84">
        <v>0</v>
      </c>
      <c r="T17" s="84">
        <v>0</v>
      </c>
      <c r="U17" s="84">
        <v>27.43</v>
      </c>
      <c r="V17" s="84">
        <v>0</v>
      </c>
      <c r="W17" s="84">
        <v>0</v>
      </c>
      <c r="X17" s="94">
        <f t="shared" si="10"/>
        <v>18.52</v>
      </c>
      <c r="Y17" s="95">
        <f t="shared" si="11"/>
        <v>27.43</v>
      </c>
      <c r="Z17" s="91">
        <v>9.4</v>
      </c>
      <c r="AA17" s="84">
        <v>0</v>
      </c>
      <c r="AB17" s="84">
        <v>0</v>
      </c>
      <c r="AC17" s="84">
        <v>26.81</v>
      </c>
      <c r="AD17" s="96">
        <f t="shared" si="12"/>
        <v>9.4</v>
      </c>
      <c r="AE17" s="52">
        <f t="shared" si="13"/>
        <v>26.81</v>
      </c>
      <c r="AF17" s="118">
        <v>0.14151451612903199</v>
      </c>
      <c r="AG17" s="117">
        <v>0.42775094086021498</v>
      </c>
      <c r="AH17" s="54">
        <f t="shared" si="6"/>
        <v>8.586887705216725</v>
      </c>
      <c r="AI17" s="63">
        <f t="shared" si="7"/>
        <v>6.2375814197696116</v>
      </c>
      <c r="AJ17" s="64">
        <v>132.97089376306079</v>
      </c>
      <c r="AK17" s="61">
        <v>73.051043927250873</v>
      </c>
      <c r="AL17" s="66">
        <v>84.410704015593467</v>
      </c>
      <c r="AM17" s="61">
        <v>143.45362371211931</v>
      </c>
      <c r="AS17" s="121"/>
      <c r="BA17" s="42"/>
      <c r="BB17" s="42"/>
    </row>
    <row r="18" spans="1:54" ht="15.75" x14ac:dyDescent="0.25">
      <c r="A18" s="25">
        <v>10</v>
      </c>
      <c r="B18" s="69">
        <v>141.53</v>
      </c>
      <c r="C18" s="51">
        <f t="shared" si="0"/>
        <v>48.697697433740217</v>
      </c>
      <c r="D18" s="52">
        <f t="shared" si="1"/>
        <v>118.39978739218459</v>
      </c>
      <c r="E18" s="59">
        <f t="shared" si="2"/>
        <v>-25.567484825924822</v>
      </c>
      <c r="F18" s="68">
        <v>208.77</v>
      </c>
      <c r="G18" s="52">
        <f t="shared" si="3"/>
        <v>139.1089597847417</v>
      </c>
      <c r="H18" s="52">
        <f t="shared" si="4"/>
        <v>60.379743151465775</v>
      </c>
      <c r="I18" s="53">
        <f t="shared" si="5"/>
        <v>9.2812970637925467</v>
      </c>
      <c r="J18" s="58">
        <v>0</v>
      </c>
      <c r="K18" s="81">
        <v>32.369999999999997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32.369999999999997</v>
      </c>
      <c r="R18" s="91">
        <v>23.39</v>
      </c>
      <c r="S18" s="84">
        <v>0</v>
      </c>
      <c r="T18" s="84">
        <v>0</v>
      </c>
      <c r="U18" s="84">
        <v>27.98</v>
      </c>
      <c r="V18" s="84">
        <v>0</v>
      </c>
      <c r="W18" s="84">
        <v>0</v>
      </c>
      <c r="X18" s="94">
        <f t="shared" si="10"/>
        <v>23.39</v>
      </c>
      <c r="Y18" s="95">
        <f t="shared" si="11"/>
        <v>27.98</v>
      </c>
      <c r="Z18" s="91">
        <v>8.5</v>
      </c>
      <c r="AA18" s="84">
        <v>0</v>
      </c>
      <c r="AB18" s="84">
        <v>0</v>
      </c>
      <c r="AC18" s="84">
        <v>26.19</v>
      </c>
      <c r="AD18" s="96">
        <f t="shared" si="12"/>
        <v>8.5</v>
      </c>
      <c r="AE18" s="52">
        <f t="shared" si="13"/>
        <v>26.19</v>
      </c>
      <c r="AF18" s="118">
        <v>0.14151451612903199</v>
      </c>
      <c r="AG18" s="117">
        <v>0.42775094086021498</v>
      </c>
      <c r="AH18" s="54">
        <f t="shared" si="6"/>
        <v>9.1397825476635148</v>
      </c>
      <c r="AI18" s="63">
        <f t="shared" si="7"/>
        <v>6.374764233214961</v>
      </c>
      <c r="AJ18" s="64">
        <v>147.6089597847417</v>
      </c>
      <c r="AK18" s="61">
        <v>74.887697433740215</v>
      </c>
      <c r="AL18" s="66">
        <v>83.769743151465775</v>
      </c>
      <c r="AM18" s="61">
        <v>146.3797873921846</v>
      </c>
      <c r="AS18" s="121"/>
      <c r="BA18" s="42"/>
      <c r="BB18" s="42"/>
    </row>
    <row r="19" spans="1:54" ht="15.75" x14ac:dyDescent="0.25">
      <c r="A19" s="25">
        <v>11</v>
      </c>
      <c r="B19" s="69">
        <v>138</v>
      </c>
      <c r="C19" s="51">
        <f t="shared" si="0"/>
        <v>44.035339966895314</v>
      </c>
      <c r="D19" s="52">
        <f t="shared" si="1"/>
        <v>119.98853159617886</v>
      </c>
      <c r="E19" s="59">
        <f t="shared" si="2"/>
        <v>-26.023871563074188</v>
      </c>
      <c r="F19" s="68">
        <v>214.44</v>
      </c>
      <c r="G19" s="52">
        <f t="shared" si="3"/>
        <v>132.46781928841457</v>
      </c>
      <c r="H19" s="52">
        <f t="shared" si="4"/>
        <v>72.087068611659419</v>
      </c>
      <c r="I19" s="53">
        <f t="shared" si="5"/>
        <v>9.8851120999260012</v>
      </c>
      <c r="J19" s="58">
        <v>0</v>
      </c>
      <c r="K19" s="81">
        <v>32.72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32.72</v>
      </c>
      <c r="R19" s="91">
        <v>21.81</v>
      </c>
      <c r="S19" s="84">
        <v>0</v>
      </c>
      <c r="T19" s="84">
        <v>0</v>
      </c>
      <c r="U19" s="84">
        <v>27.9</v>
      </c>
      <c r="V19" s="84">
        <v>0</v>
      </c>
      <c r="W19" s="84">
        <v>0</v>
      </c>
      <c r="X19" s="94">
        <f t="shared" si="10"/>
        <v>21.81</v>
      </c>
      <c r="Y19" s="95">
        <f t="shared" si="11"/>
        <v>27.9</v>
      </c>
      <c r="Z19" s="91">
        <v>20.3</v>
      </c>
      <c r="AA19" s="84">
        <v>0</v>
      </c>
      <c r="AB19" s="84">
        <v>0</v>
      </c>
      <c r="AC19" s="84">
        <v>25.65</v>
      </c>
      <c r="AD19" s="96">
        <f t="shared" si="12"/>
        <v>20.3</v>
      </c>
      <c r="AE19" s="52">
        <f t="shared" si="13"/>
        <v>25.65</v>
      </c>
      <c r="AF19" s="118">
        <v>0.14151451612903199</v>
      </c>
      <c r="AG19" s="117">
        <v>0.42775094086021498</v>
      </c>
      <c r="AH19" s="54">
        <f t="shared" si="6"/>
        <v>9.7435975837969693</v>
      </c>
      <c r="AI19" s="63">
        <f t="shared" si="7"/>
        <v>6.2683774960655967</v>
      </c>
      <c r="AJ19" s="64">
        <v>152.76781928841459</v>
      </c>
      <c r="AK19" s="61">
        <v>69.685339966895313</v>
      </c>
      <c r="AL19" s="66">
        <v>93.897068611659421</v>
      </c>
      <c r="AM19" s="61">
        <v>147.88853159617886</v>
      </c>
      <c r="AS19" s="121"/>
      <c r="BA19" s="42"/>
      <c r="BB19" s="42"/>
    </row>
    <row r="20" spans="1:54" ht="15.75" x14ac:dyDescent="0.25">
      <c r="A20" s="25">
        <v>12</v>
      </c>
      <c r="B20" s="69">
        <v>126.55000000000001</v>
      </c>
      <c r="C20" s="51">
        <f t="shared" si="0"/>
        <v>39.381617448518355</v>
      </c>
      <c r="D20" s="52">
        <f t="shared" si="1"/>
        <v>112.03088588575611</v>
      </c>
      <c r="E20" s="59">
        <f t="shared" si="2"/>
        <v>-24.862503334274454</v>
      </c>
      <c r="F20" s="68">
        <v>210.86</v>
      </c>
      <c r="G20" s="52">
        <f t="shared" si="3"/>
        <v>136.86302671366201</v>
      </c>
      <c r="H20" s="52">
        <f t="shared" si="4"/>
        <v>65.042853248722466</v>
      </c>
      <c r="I20" s="53">
        <f t="shared" si="5"/>
        <v>8.954120037615521</v>
      </c>
      <c r="J20" s="58">
        <v>0</v>
      </c>
      <c r="K20" s="81">
        <v>31.2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31.2</v>
      </c>
      <c r="R20" s="91">
        <v>7.39</v>
      </c>
      <c r="S20" s="84">
        <v>0</v>
      </c>
      <c r="T20" s="84">
        <v>0</v>
      </c>
      <c r="U20" s="84">
        <v>27.44</v>
      </c>
      <c r="V20" s="84">
        <v>0</v>
      </c>
      <c r="W20" s="84">
        <v>0</v>
      </c>
      <c r="X20" s="94">
        <f t="shared" si="10"/>
        <v>7.39</v>
      </c>
      <c r="Y20" s="95">
        <f t="shared" si="11"/>
        <v>27.44</v>
      </c>
      <c r="Z20" s="91">
        <v>13.8</v>
      </c>
      <c r="AA20" s="84">
        <v>0</v>
      </c>
      <c r="AB20" s="84">
        <v>0</v>
      </c>
      <c r="AC20" s="84">
        <v>26.27</v>
      </c>
      <c r="AD20" s="96">
        <f t="shared" si="12"/>
        <v>13.8</v>
      </c>
      <c r="AE20" s="52">
        <f t="shared" si="13"/>
        <v>26.27</v>
      </c>
      <c r="AF20" s="118">
        <v>0.14151451612903199</v>
      </c>
      <c r="AG20" s="117">
        <v>0.42775094086021498</v>
      </c>
      <c r="AH20" s="54">
        <f t="shared" si="6"/>
        <v>8.8126055214864891</v>
      </c>
      <c r="AI20" s="63">
        <f t="shared" si="7"/>
        <v>5.9097457248653313</v>
      </c>
      <c r="AJ20" s="64">
        <v>150.66302671366202</v>
      </c>
      <c r="AK20" s="61">
        <v>65.651617448518351</v>
      </c>
      <c r="AL20" s="66">
        <v>72.432853248722466</v>
      </c>
      <c r="AM20" s="61">
        <v>139.4708858857561</v>
      </c>
      <c r="AS20" s="121"/>
      <c r="BA20" s="42"/>
      <c r="BB20" s="42"/>
    </row>
    <row r="21" spans="1:54" ht="15.75" x14ac:dyDescent="0.25">
      <c r="A21" s="25">
        <v>13</v>
      </c>
      <c r="B21" s="69">
        <v>119.5</v>
      </c>
      <c r="C21" s="51">
        <f t="shared" si="0"/>
        <v>34.379665166326419</v>
      </c>
      <c r="D21" s="52">
        <f t="shared" si="1"/>
        <v>110.17349006554608</v>
      </c>
      <c r="E21" s="59">
        <f t="shared" si="2"/>
        <v>-25.053155231872513</v>
      </c>
      <c r="F21" s="68">
        <v>202.69</v>
      </c>
      <c r="G21" s="52">
        <f t="shared" si="3"/>
        <v>118.97065841685762</v>
      </c>
      <c r="H21" s="52">
        <f t="shared" si="4"/>
        <v>75.176377479955875</v>
      </c>
      <c r="I21" s="53">
        <f t="shared" si="5"/>
        <v>8.5429641031865025</v>
      </c>
      <c r="J21" s="58">
        <v>0</v>
      </c>
      <c r="K21" s="81">
        <v>31.2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31.2</v>
      </c>
      <c r="R21" s="91">
        <v>14.54</v>
      </c>
      <c r="S21" s="84">
        <v>0</v>
      </c>
      <c r="T21" s="84">
        <v>0</v>
      </c>
      <c r="U21" s="84">
        <v>27.93</v>
      </c>
      <c r="V21" s="84">
        <v>0</v>
      </c>
      <c r="W21" s="84">
        <v>0</v>
      </c>
      <c r="X21" s="94">
        <f t="shared" si="10"/>
        <v>14.54</v>
      </c>
      <c r="Y21" s="95">
        <f t="shared" si="11"/>
        <v>27.93</v>
      </c>
      <c r="Z21" s="91">
        <v>4</v>
      </c>
      <c r="AA21" s="84">
        <v>0</v>
      </c>
      <c r="AB21" s="84">
        <v>0</v>
      </c>
      <c r="AC21" s="84">
        <v>26.02</v>
      </c>
      <c r="AD21" s="96">
        <f t="shared" si="12"/>
        <v>4</v>
      </c>
      <c r="AE21" s="52">
        <f t="shared" si="13"/>
        <v>26.02</v>
      </c>
      <c r="AF21" s="118">
        <v>0.14151451612903199</v>
      </c>
      <c r="AG21" s="117">
        <v>0.42775094086021498</v>
      </c>
      <c r="AH21" s="54">
        <f t="shared" si="6"/>
        <v>8.4014495870574706</v>
      </c>
      <c r="AI21" s="63">
        <f t="shared" si="7"/>
        <v>5.7190938272672724</v>
      </c>
      <c r="AJ21" s="64">
        <v>122.97065841685762</v>
      </c>
      <c r="AK21" s="61">
        <v>60.399665166326422</v>
      </c>
      <c r="AL21" s="66">
        <v>89.716377479955867</v>
      </c>
      <c r="AM21" s="61">
        <v>138.10349006554608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123.66999999999999</v>
      </c>
      <c r="C22" s="51">
        <f t="shared" si="0"/>
        <v>31.001386753950019</v>
      </c>
      <c r="D22" s="52">
        <f t="shared" si="1"/>
        <v>117.7499081097434</v>
      </c>
      <c r="E22" s="59">
        <f t="shared" si="2"/>
        <v>-25.081294863693465</v>
      </c>
      <c r="F22" s="68">
        <v>219.8</v>
      </c>
      <c r="G22" s="52">
        <f t="shared" si="3"/>
        <v>122.42425154529816</v>
      </c>
      <c r="H22" s="52">
        <f t="shared" si="4"/>
        <v>88.419728434993246</v>
      </c>
      <c r="I22" s="53">
        <f t="shared" si="5"/>
        <v>8.9560200197085997</v>
      </c>
      <c r="J22" s="58">
        <v>0</v>
      </c>
      <c r="K22" s="81">
        <v>31.36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31.36</v>
      </c>
      <c r="R22" s="91">
        <v>11</v>
      </c>
      <c r="S22" s="84">
        <v>0</v>
      </c>
      <c r="T22" s="84">
        <v>0</v>
      </c>
      <c r="U22" s="84">
        <v>28.45</v>
      </c>
      <c r="V22" s="84">
        <v>0</v>
      </c>
      <c r="W22" s="84">
        <v>0</v>
      </c>
      <c r="X22" s="94">
        <f t="shared" si="10"/>
        <v>11</v>
      </c>
      <c r="Y22" s="95">
        <f t="shared" si="11"/>
        <v>28.45</v>
      </c>
      <c r="Z22" s="91">
        <v>1.3</v>
      </c>
      <c r="AA22" s="84">
        <v>0</v>
      </c>
      <c r="AB22" s="84">
        <v>0</v>
      </c>
      <c r="AC22" s="84">
        <v>25.88</v>
      </c>
      <c r="AD22" s="96">
        <f t="shared" si="12"/>
        <v>1.3</v>
      </c>
      <c r="AE22" s="52">
        <f t="shared" si="13"/>
        <v>25.88</v>
      </c>
      <c r="AF22" s="118">
        <v>0.14151451612903199</v>
      </c>
      <c r="AG22" s="117">
        <v>0.42775094086021498</v>
      </c>
      <c r="AH22" s="54">
        <f t="shared" si="6"/>
        <v>8.8145055035795679</v>
      </c>
      <c r="AI22" s="63">
        <f t="shared" si="7"/>
        <v>5.8509541954463202</v>
      </c>
      <c r="AJ22" s="64">
        <v>123.72425154529816</v>
      </c>
      <c r="AK22" s="61">
        <v>56.881386753950018</v>
      </c>
      <c r="AL22" s="66">
        <v>99.419728434993246</v>
      </c>
      <c r="AM22" s="61">
        <v>146.1999081097434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133.66</v>
      </c>
      <c r="C23" s="51">
        <f t="shared" si="0"/>
        <v>37.884113101467612</v>
      </c>
      <c r="D23" s="52">
        <f t="shared" si="1"/>
        <v>120.78289855963824</v>
      </c>
      <c r="E23" s="59">
        <f t="shared" si="2"/>
        <v>-25.007011661105846</v>
      </c>
      <c r="F23" s="68">
        <v>247.62</v>
      </c>
      <c r="G23" s="52">
        <f t="shared" si="3"/>
        <v>139.16184508702409</v>
      </c>
      <c r="H23" s="52">
        <f t="shared" si="4"/>
        <v>98.716301691841053</v>
      </c>
      <c r="I23" s="53">
        <f t="shared" si="5"/>
        <v>9.7418532211348428</v>
      </c>
      <c r="J23" s="58">
        <v>0</v>
      </c>
      <c r="K23" s="81">
        <v>31.55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31.55</v>
      </c>
      <c r="R23" s="91">
        <v>4.66</v>
      </c>
      <c r="S23" s="84">
        <v>0</v>
      </c>
      <c r="T23" s="84">
        <v>0</v>
      </c>
      <c r="U23" s="84">
        <v>27.7</v>
      </c>
      <c r="V23" s="84">
        <v>0</v>
      </c>
      <c r="W23" s="84">
        <v>0</v>
      </c>
      <c r="X23" s="94">
        <f t="shared" si="10"/>
        <v>4.66</v>
      </c>
      <c r="Y23" s="95">
        <f t="shared" si="11"/>
        <v>27.7</v>
      </c>
      <c r="Z23" s="91">
        <v>0.5</v>
      </c>
      <c r="AA23" s="84">
        <v>0</v>
      </c>
      <c r="AB23" s="84">
        <v>0</v>
      </c>
      <c r="AC23" s="84">
        <v>25.89</v>
      </c>
      <c r="AD23" s="96">
        <f t="shared" si="12"/>
        <v>0.5</v>
      </c>
      <c r="AE23" s="52">
        <f t="shared" si="13"/>
        <v>25.89</v>
      </c>
      <c r="AF23" s="118">
        <v>0.14151451612903199</v>
      </c>
      <c r="AG23" s="117">
        <v>0.42775094086021498</v>
      </c>
      <c r="AH23" s="54">
        <f t="shared" si="6"/>
        <v>9.6003387050058109</v>
      </c>
      <c r="AI23" s="63">
        <f t="shared" si="7"/>
        <v>6.1152373980339405</v>
      </c>
      <c r="AJ23" s="64">
        <v>139.66184508702409</v>
      </c>
      <c r="AK23" s="61">
        <v>63.774113101467613</v>
      </c>
      <c r="AL23" s="66">
        <v>103.37630169184105</v>
      </c>
      <c r="AM23" s="61">
        <v>148.48289855963824</v>
      </c>
      <c r="AS23" s="121"/>
      <c r="BA23" s="42"/>
      <c r="BB23" s="42"/>
    </row>
    <row r="24" spans="1:54" ht="15.75" x14ac:dyDescent="0.25">
      <c r="A24" s="25">
        <v>16</v>
      </c>
      <c r="B24" s="69">
        <v>136.86000000000001</v>
      </c>
      <c r="C24" s="51">
        <f t="shared" si="0"/>
        <v>40.959720770159805</v>
      </c>
      <c r="D24" s="52">
        <f t="shared" si="1"/>
        <v>123.7285165367322</v>
      </c>
      <c r="E24" s="59">
        <f t="shared" si="2"/>
        <v>-27.828237306892007</v>
      </c>
      <c r="F24" s="68">
        <v>249.47</v>
      </c>
      <c r="G24" s="52">
        <f t="shared" si="3"/>
        <v>140.20245990835033</v>
      </c>
      <c r="H24" s="52">
        <f t="shared" si="4"/>
        <v>99.485407189129333</v>
      </c>
      <c r="I24" s="53">
        <f t="shared" si="5"/>
        <v>9.7821329025203134</v>
      </c>
      <c r="J24" s="58">
        <v>0</v>
      </c>
      <c r="K24" s="81">
        <v>34.57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34.57</v>
      </c>
      <c r="R24" s="91">
        <v>3.67</v>
      </c>
      <c r="S24" s="84">
        <v>0</v>
      </c>
      <c r="T24" s="84">
        <v>0</v>
      </c>
      <c r="U24" s="84">
        <v>28.13</v>
      </c>
      <c r="V24" s="84">
        <v>0</v>
      </c>
      <c r="W24" s="84">
        <v>0</v>
      </c>
      <c r="X24" s="94">
        <f t="shared" si="10"/>
        <v>3.67</v>
      </c>
      <c r="Y24" s="95">
        <f t="shared" si="11"/>
        <v>28.13</v>
      </c>
      <c r="Z24" s="91">
        <v>0.7</v>
      </c>
      <c r="AA24" s="84">
        <v>0</v>
      </c>
      <c r="AB24" s="84">
        <v>0</v>
      </c>
      <c r="AC24" s="84">
        <v>26.34</v>
      </c>
      <c r="AD24" s="96">
        <f t="shared" si="12"/>
        <v>0.7</v>
      </c>
      <c r="AE24" s="52">
        <f t="shared" si="13"/>
        <v>26.34</v>
      </c>
      <c r="AF24" s="118">
        <v>0.14151451612903199</v>
      </c>
      <c r="AG24" s="117">
        <v>0.42775094086021498</v>
      </c>
      <c r="AH24" s="54">
        <f t="shared" si="6"/>
        <v>9.6406183863912815</v>
      </c>
      <c r="AI24" s="63">
        <f t="shared" si="7"/>
        <v>6.3140117522477794</v>
      </c>
      <c r="AJ24" s="64">
        <v>140.90245990835032</v>
      </c>
      <c r="AK24" s="61">
        <v>67.299720770159809</v>
      </c>
      <c r="AL24" s="66">
        <v>103.15540718912933</v>
      </c>
      <c r="AM24" s="61">
        <v>151.8585165367322</v>
      </c>
      <c r="AS24" s="121"/>
      <c r="BA24" s="42"/>
      <c r="BB24" s="42"/>
    </row>
    <row r="25" spans="1:54" ht="15.75" x14ac:dyDescent="0.25">
      <c r="A25" s="25">
        <v>17</v>
      </c>
      <c r="B25" s="69">
        <v>131.4</v>
      </c>
      <c r="C25" s="51">
        <f t="shared" si="0"/>
        <v>35.540452326302344</v>
      </c>
      <c r="D25" s="52">
        <f t="shared" si="1"/>
        <v>121.39903498545266</v>
      </c>
      <c r="E25" s="59">
        <f t="shared" si="2"/>
        <v>-25.539487311755003</v>
      </c>
      <c r="F25" s="68">
        <v>250.14</v>
      </c>
      <c r="G25" s="52">
        <f t="shared" si="3"/>
        <v>138.56784291273573</v>
      </c>
      <c r="H25" s="52">
        <f t="shared" si="4"/>
        <v>101.8109240197581</v>
      </c>
      <c r="I25" s="53">
        <f t="shared" si="5"/>
        <v>9.7612330675061365</v>
      </c>
      <c r="J25" s="58">
        <v>0</v>
      </c>
      <c r="K25" s="81">
        <v>32.049999999999997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32.049999999999997</v>
      </c>
      <c r="R25" s="91">
        <v>2.95</v>
      </c>
      <c r="S25" s="84">
        <v>0</v>
      </c>
      <c r="T25" s="84">
        <v>0</v>
      </c>
      <c r="U25" s="84">
        <v>28.13</v>
      </c>
      <c r="V25" s="84">
        <v>0</v>
      </c>
      <c r="W25" s="84">
        <v>0</v>
      </c>
      <c r="X25" s="94">
        <f t="shared" si="10"/>
        <v>2.95</v>
      </c>
      <c r="Y25" s="95">
        <f t="shared" si="11"/>
        <v>28.13</v>
      </c>
      <c r="Z25" s="91">
        <v>0.2</v>
      </c>
      <c r="AA25" s="84">
        <v>0</v>
      </c>
      <c r="AB25" s="84">
        <v>0</v>
      </c>
      <c r="AC25" s="84">
        <v>26.06</v>
      </c>
      <c r="AD25" s="96">
        <f t="shared" si="12"/>
        <v>0.2</v>
      </c>
      <c r="AE25" s="52">
        <f t="shared" si="13"/>
        <v>26.06</v>
      </c>
      <c r="AF25" s="118">
        <v>0.14151451612903199</v>
      </c>
      <c r="AG25" s="117">
        <v>0.42775094086021498</v>
      </c>
      <c r="AH25" s="54">
        <f t="shared" si="6"/>
        <v>9.6197185513771046</v>
      </c>
      <c r="AI25" s="63">
        <f t="shared" si="7"/>
        <v>6.0827617473847795</v>
      </c>
      <c r="AJ25" s="64">
        <v>138.76784291273572</v>
      </c>
      <c r="AK25" s="61">
        <v>61.600452326302339</v>
      </c>
      <c r="AL25" s="66">
        <v>104.76092401975811</v>
      </c>
      <c r="AM25" s="61">
        <v>149.52903498545265</v>
      </c>
      <c r="AS25" s="121"/>
      <c r="BA25" s="42"/>
      <c r="BB25" s="42"/>
    </row>
    <row r="26" spans="1:54" ht="15.75" x14ac:dyDescent="0.25">
      <c r="A26" s="25">
        <v>18</v>
      </c>
      <c r="B26" s="69">
        <v>135.85</v>
      </c>
      <c r="C26" s="51">
        <f t="shared" si="0"/>
        <v>43.471041368238033</v>
      </c>
      <c r="D26" s="52">
        <f t="shared" si="1"/>
        <v>118.56342501454097</v>
      </c>
      <c r="E26" s="59">
        <f t="shared" si="2"/>
        <v>-26.184466382779</v>
      </c>
      <c r="F26" s="68">
        <v>269.02</v>
      </c>
      <c r="G26" s="52">
        <f t="shared" si="3"/>
        <v>144.06059896055405</v>
      </c>
      <c r="H26" s="52">
        <f t="shared" si="4"/>
        <v>114.60043242413695</v>
      </c>
      <c r="I26" s="53">
        <f t="shared" si="5"/>
        <v>10.358968615309006</v>
      </c>
      <c r="J26" s="58">
        <v>0</v>
      </c>
      <c r="K26" s="81">
        <v>32.840000000000003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32.840000000000003</v>
      </c>
      <c r="R26" s="91">
        <v>0</v>
      </c>
      <c r="S26" s="84">
        <v>0</v>
      </c>
      <c r="T26" s="84">
        <v>0</v>
      </c>
      <c r="U26" s="84">
        <v>28.13</v>
      </c>
      <c r="V26" s="84">
        <v>0</v>
      </c>
      <c r="W26" s="84">
        <v>0</v>
      </c>
      <c r="X26" s="94">
        <f t="shared" si="10"/>
        <v>0</v>
      </c>
      <c r="Y26" s="95">
        <f t="shared" si="11"/>
        <v>28.13</v>
      </c>
      <c r="Z26" s="91">
        <v>0</v>
      </c>
      <c r="AA26" s="84">
        <v>0</v>
      </c>
      <c r="AB26" s="84">
        <v>0</v>
      </c>
      <c r="AC26" s="84">
        <v>26</v>
      </c>
      <c r="AD26" s="96">
        <f t="shared" si="12"/>
        <v>0</v>
      </c>
      <c r="AE26" s="52">
        <f t="shared" si="13"/>
        <v>26</v>
      </c>
      <c r="AF26" s="118">
        <v>0.14151451612903199</v>
      </c>
      <c r="AG26" s="117">
        <v>0.42775094086021498</v>
      </c>
      <c r="AH26" s="54">
        <f t="shared" si="6"/>
        <v>10.217454099179974</v>
      </c>
      <c r="AI26" s="63">
        <f t="shared" si="7"/>
        <v>6.2277826763607891</v>
      </c>
      <c r="AJ26" s="64">
        <v>144.06059896055405</v>
      </c>
      <c r="AK26" s="61">
        <v>69.471041368238033</v>
      </c>
      <c r="AL26" s="128">
        <v>114.60043242413695</v>
      </c>
      <c r="AM26" s="61">
        <v>146.69342501454096</v>
      </c>
      <c r="AS26" s="121"/>
      <c r="BA26" s="42"/>
      <c r="BB26" s="42"/>
    </row>
    <row r="27" spans="1:54" ht="15.75" x14ac:dyDescent="0.25">
      <c r="A27" s="25">
        <v>19</v>
      </c>
      <c r="B27" s="69">
        <v>125.17</v>
      </c>
      <c r="C27" s="51">
        <f t="shared" si="0"/>
        <v>46.947676948239405</v>
      </c>
      <c r="D27" s="52">
        <f t="shared" si="1"/>
        <v>104.74734602646929</v>
      </c>
      <c r="E27" s="59">
        <f t="shared" si="2"/>
        <v>-26.525022974708683</v>
      </c>
      <c r="F27" s="68">
        <v>265.52999999999997</v>
      </c>
      <c r="G27" s="52">
        <f t="shared" si="3"/>
        <v>151.99186932528033</v>
      </c>
      <c r="H27" s="52">
        <f t="shared" si="4"/>
        <v>103.31178111716456</v>
      </c>
      <c r="I27" s="53">
        <f t="shared" si="5"/>
        <v>10.226349557555064</v>
      </c>
      <c r="J27" s="58">
        <v>0</v>
      </c>
      <c r="K27" s="81">
        <v>32.86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32.86</v>
      </c>
      <c r="R27" s="91">
        <v>0</v>
      </c>
      <c r="S27" s="84">
        <v>0</v>
      </c>
      <c r="T27" s="84">
        <v>0</v>
      </c>
      <c r="U27" s="84">
        <v>27.39</v>
      </c>
      <c r="V27" s="84">
        <v>0</v>
      </c>
      <c r="W27" s="84">
        <v>0</v>
      </c>
      <c r="X27" s="94">
        <f t="shared" si="10"/>
        <v>0</v>
      </c>
      <c r="Y27" s="95">
        <f t="shared" si="11"/>
        <v>27.39</v>
      </c>
      <c r="Z27" s="91">
        <v>0</v>
      </c>
      <c r="AA27" s="84">
        <v>0</v>
      </c>
      <c r="AB27" s="84">
        <v>0</v>
      </c>
      <c r="AC27" s="84">
        <v>25.95</v>
      </c>
      <c r="AD27" s="96">
        <f t="shared" si="12"/>
        <v>0</v>
      </c>
      <c r="AE27" s="52">
        <f t="shared" si="13"/>
        <v>25.95</v>
      </c>
      <c r="AF27" s="118">
        <v>0.14151451612903199</v>
      </c>
      <c r="AG27" s="117">
        <v>0.42775094086021498</v>
      </c>
      <c r="AH27" s="54">
        <f t="shared" si="6"/>
        <v>10.084835041426032</v>
      </c>
      <c r="AI27" s="63">
        <f t="shared" si="7"/>
        <v>5.9072260844311018</v>
      </c>
      <c r="AJ27" s="64">
        <v>151.99186932528033</v>
      </c>
      <c r="AK27" s="61">
        <v>72.897676948239408</v>
      </c>
      <c r="AL27" s="128">
        <v>103.31178111716456</v>
      </c>
      <c r="AM27" s="61">
        <v>132.13734602646929</v>
      </c>
      <c r="AS27" s="121"/>
      <c r="BA27" s="42"/>
      <c r="BB27" s="42"/>
    </row>
    <row r="28" spans="1:54" ht="15.75" x14ac:dyDescent="0.25">
      <c r="A28" s="25">
        <v>20</v>
      </c>
      <c r="B28" s="69">
        <v>122.93</v>
      </c>
      <c r="C28" s="51">
        <f t="shared" si="0"/>
        <v>39.132174384208241</v>
      </c>
      <c r="D28" s="52">
        <f t="shared" si="1"/>
        <v>107.39436117152802</v>
      </c>
      <c r="E28" s="59">
        <f t="shared" si="2"/>
        <v>-23.596535555736278</v>
      </c>
      <c r="F28" s="68">
        <v>266.73</v>
      </c>
      <c r="G28" s="52">
        <f t="shared" si="3"/>
        <v>149.67504503896387</v>
      </c>
      <c r="H28" s="52">
        <f t="shared" si="4"/>
        <v>106.78300573024553</v>
      </c>
      <c r="I28" s="53">
        <f t="shared" si="5"/>
        <v>10.271949230790621</v>
      </c>
      <c r="J28" s="58">
        <v>0</v>
      </c>
      <c r="K28" s="81">
        <v>29.88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29.88</v>
      </c>
      <c r="R28" s="91">
        <v>0</v>
      </c>
      <c r="S28" s="84">
        <v>0</v>
      </c>
      <c r="T28" s="84">
        <v>0</v>
      </c>
      <c r="U28" s="84">
        <v>31.23</v>
      </c>
      <c r="V28" s="84">
        <v>0</v>
      </c>
      <c r="W28" s="84">
        <v>0</v>
      </c>
      <c r="X28" s="94">
        <f t="shared" si="10"/>
        <v>0</v>
      </c>
      <c r="Y28" s="95">
        <f t="shared" si="11"/>
        <v>31.23</v>
      </c>
      <c r="Z28" s="91">
        <v>0</v>
      </c>
      <c r="AA28" s="84">
        <v>0</v>
      </c>
      <c r="AB28" s="84">
        <v>0</v>
      </c>
      <c r="AC28" s="84">
        <v>25.49</v>
      </c>
      <c r="AD28" s="96">
        <f t="shared" si="12"/>
        <v>0</v>
      </c>
      <c r="AE28" s="52">
        <f t="shared" si="13"/>
        <v>25.49</v>
      </c>
      <c r="AF28" s="118">
        <v>0.14151451612903199</v>
      </c>
      <c r="AG28" s="117">
        <v>0.42775094086021498</v>
      </c>
      <c r="AH28" s="54">
        <f t="shared" si="6"/>
        <v>10.13043471466159</v>
      </c>
      <c r="AI28" s="63">
        <f t="shared" si="7"/>
        <v>5.855713503403507</v>
      </c>
      <c r="AJ28" s="64">
        <v>149.67504503896387</v>
      </c>
      <c r="AK28" s="61">
        <v>64.622174384208236</v>
      </c>
      <c r="AL28" s="128">
        <v>106.78300573024553</v>
      </c>
      <c r="AM28" s="61">
        <v>138.62436117152802</v>
      </c>
      <c r="AS28" s="121"/>
      <c r="BA28" s="42"/>
      <c r="BB28" s="42"/>
    </row>
    <row r="29" spans="1:54" ht="15.75" x14ac:dyDescent="0.25">
      <c r="A29" s="25">
        <v>21</v>
      </c>
      <c r="B29" s="69">
        <v>120.28</v>
      </c>
      <c r="C29" s="51">
        <f t="shared" si="0"/>
        <v>39.516911319587557</v>
      </c>
      <c r="D29" s="52">
        <f t="shared" si="1"/>
        <v>104.31820361368544</v>
      </c>
      <c r="E29" s="59">
        <f t="shared" si="2"/>
        <v>-23.555114933272979</v>
      </c>
      <c r="F29" s="68">
        <v>267.01</v>
      </c>
      <c r="G29" s="52">
        <f t="shared" si="3"/>
        <v>160.87648545968574</v>
      </c>
      <c r="H29" s="52">
        <f t="shared" si="4"/>
        <v>95.850925385345874</v>
      </c>
      <c r="I29" s="53">
        <f t="shared" si="5"/>
        <v>10.282589154968402</v>
      </c>
      <c r="J29" s="58">
        <v>0</v>
      </c>
      <c r="K29" s="81">
        <v>29.7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29.7</v>
      </c>
      <c r="R29" s="91">
        <v>0</v>
      </c>
      <c r="S29" s="84">
        <v>0</v>
      </c>
      <c r="T29" s="84">
        <v>0</v>
      </c>
      <c r="U29" s="84">
        <v>28.14</v>
      </c>
      <c r="V29" s="84">
        <v>0</v>
      </c>
      <c r="W29" s="84">
        <v>0</v>
      </c>
      <c r="X29" s="94">
        <f t="shared" si="10"/>
        <v>0</v>
      </c>
      <c r="Y29" s="95">
        <f t="shared" si="11"/>
        <v>28.14</v>
      </c>
      <c r="Z29" s="91">
        <v>0</v>
      </c>
      <c r="AA29" s="84">
        <v>0</v>
      </c>
      <c r="AB29" s="84">
        <v>0</v>
      </c>
      <c r="AC29" s="84">
        <v>26.46</v>
      </c>
      <c r="AD29" s="96">
        <f t="shared" si="12"/>
        <v>0</v>
      </c>
      <c r="AE29" s="52">
        <f t="shared" si="13"/>
        <v>26.46</v>
      </c>
      <c r="AF29" s="118">
        <v>0.14151451612903199</v>
      </c>
      <c r="AG29" s="117">
        <v>0.42775094086021498</v>
      </c>
      <c r="AH29" s="54">
        <f t="shared" si="6"/>
        <v>10.14107463883937</v>
      </c>
      <c r="AI29" s="63">
        <f t="shared" si="7"/>
        <v>5.7171341258668065</v>
      </c>
      <c r="AJ29" s="64">
        <v>160.87648545968574</v>
      </c>
      <c r="AK29" s="61">
        <v>65.976911319587558</v>
      </c>
      <c r="AL29" s="128">
        <v>95.850925385345874</v>
      </c>
      <c r="AM29" s="61">
        <v>132.45820361368544</v>
      </c>
      <c r="AS29" s="121"/>
      <c r="BA29" s="42"/>
      <c r="BB29" s="42"/>
    </row>
    <row r="30" spans="1:54" ht="15.75" x14ac:dyDescent="0.25">
      <c r="A30" s="25">
        <v>22</v>
      </c>
      <c r="B30" s="69">
        <v>116.1</v>
      </c>
      <c r="C30" s="51">
        <f t="shared" si="0"/>
        <v>35.747463507356429</v>
      </c>
      <c r="D30" s="52">
        <f t="shared" si="1"/>
        <v>104.0017504950778</v>
      </c>
      <c r="E30" s="59">
        <f t="shared" si="2"/>
        <v>-23.649214002434245</v>
      </c>
      <c r="F30" s="68">
        <v>264.24</v>
      </c>
      <c r="G30" s="52">
        <f t="shared" si="3"/>
        <v>160.21216589744293</v>
      </c>
      <c r="H30" s="52">
        <f t="shared" si="4"/>
        <v>93.85050419041832</v>
      </c>
      <c r="I30" s="53">
        <f t="shared" si="5"/>
        <v>10.177329912138756</v>
      </c>
      <c r="J30" s="58">
        <v>0</v>
      </c>
      <c r="K30" s="81">
        <v>29.66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29.66</v>
      </c>
      <c r="R30" s="91">
        <v>0</v>
      </c>
      <c r="S30" s="84">
        <v>0</v>
      </c>
      <c r="T30" s="84">
        <v>0</v>
      </c>
      <c r="U30" s="84">
        <v>28.12</v>
      </c>
      <c r="V30" s="84">
        <v>0</v>
      </c>
      <c r="W30" s="84">
        <v>0</v>
      </c>
      <c r="X30" s="94">
        <f t="shared" si="10"/>
        <v>0</v>
      </c>
      <c r="Y30" s="95">
        <f t="shared" si="11"/>
        <v>28.12</v>
      </c>
      <c r="Z30" s="91">
        <v>0</v>
      </c>
      <c r="AA30" s="84">
        <v>0</v>
      </c>
      <c r="AB30" s="84">
        <v>0</v>
      </c>
      <c r="AC30" s="84">
        <v>25.91</v>
      </c>
      <c r="AD30" s="96">
        <f t="shared" si="12"/>
        <v>0</v>
      </c>
      <c r="AE30" s="52">
        <f t="shared" si="13"/>
        <v>25.91</v>
      </c>
      <c r="AF30" s="118">
        <v>0.14151451612903199</v>
      </c>
      <c r="AG30" s="117">
        <v>0.42775094086021498</v>
      </c>
      <c r="AH30" s="54">
        <f t="shared" si="6"/>
        <v>10.035815396009724</v>
      </c>
      <c r="AI30" s="63">
        <f t="shared" si="7"/>
        <v>5.5830350567055405</v>
      </c>
      <c r="AJ30" s="64">
        <v>160.21216589744293</v>
      </c>
      <c r="AK30" s="61">
        <v>61.657463507356432</v>
      </c>
      <c r="AL30" s="128">
        <v>93.85050419041832</v>
      </c>
      <c r="AM30" s="61">
        <v>132.1217504950778</v>
      </c>
      <c r="AS30" s="121"/>
      <c r="BA30" s="42"/>
      <c r="BB30" s="42"/>
    </row>
    <row r="31" spans="1:54" ht="15.75" x14ac:dyDescent="0.25">
      <c r="A31" s="25">
        <v>23</v>
      </c>
      <c r="B31" s="69">
        <v>108.92999999999999</v>
      </c>
      <c r="C31" s="51">
        <f t="shared" si="0"/>
        <v>30.951047207110943</v>
      </c>
      <c r="D31" s="52">
        <f t="shared" si="1"/>
        <v>102.2206966339789</v>
      </c>
      <c r="E31" s="59">
        <f t="shared" si="2"/>
        <v>-24.241743841089871</v>
      </c>
      <c r="F31" s="68">
        <v>245.24</v>
      </c>
      <c r="G31" s="52">
        <f t="shared" si="3"/>
        <v>143.91863651513438</v>
      </c>
      <c r="H31" s="52">
        <f t="shared" si="4"/>
        <v>91.866027917837457</v>
      </c>
      <c r="I31" s="53">
        <f t="shared" si="5"/>
        <v>9.455335567028154</v>
      </c>
      <c r="J31" s="58">
        <v>0</v>
      </c>
      <c r="K31" s="81">
        <v>30.07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30.07</v>
      </c>
      <c r="R31" s="91">
        <v>0</v>
      </c>
      <c r="S31" s="84">
        <v>0</v>
      </c>
      <c r="T31" s="84">
        <v>0</v>
      </c>
      <c r="U31" s="84">
        <v>28.33</v>
      </c>
      <c r="V31" s="84">
        <v>0</v>
      </c>
      <c r="W31" s="84">
        <v>0</v>
      </c>
      <c r="X31" s="94">
        <f t="shared" si="10"/>
        <v>0</v>
      </c>
      <c r="Y31" s="95">
        <f t="shared" si="11"/>
        <v>28.33</v>
      </c>
      <c r="Z31" s="91">
        <v>0</v>
      </c>
      <c r="AA31" s="84">
        <v>0</v>
      </c>
      <c r="AB31" s="84">
        <v>0</v>
      </c>
      <c r="AC31" s="84">
        <v>25.94</v>
      </c>
      <c r="AD31" s="96">
        <f t="shared" si="12"/>
        <v>0</v>
      </c>
      <c r="AE31" s="52">
        <f t="shared" si="13"/>
        <v>25.94</v>
      </c>
      <c r="AF31" s="118">
        <v>0.14151451612903199</v>
      </c>
      <c r="AG31" s="117">
        <v>0.42775094086021498</v>
      </c>
      <c r="AH31" s="54">
        <f t="shared" si="6"/>
        <v>9.3138210508991222</v>
      </c>
      <c r="AI31" s="63">
        <f t="shared" si="7"/>
        <v>5.4005052180499149</v>
      </c>
      <c r="AJ31" s="64">
        <v>143.91863651513438</v>
      </c>
      <c r="AK31" s="61">
        <v>56.891047207110944</v>
      </c>
      <c r="AL31" s="128">
        <v>91.866027917837457</v>
      </c>
      <c r="AM31" s="61">
        <v>130.5506966339789</v>
      </c>
      <c r="AS31" s="121"/>
      <c r="BA31" s="42"/>
      <c r="BB31" s="42"/>
    </row>
    <row r="32" spans="1:54" ht="16.5" thickBot="1" x14ac:dyDescent="0.3">
      <c r="A32" s="26">
        <v>24</v>
      </c>
      <c r="B32" s="70">
        <v>102.14</v>
      </c>
      <c r="C32" s="55">
        <f t="shared" si="0"/>
        <v>28.876511898367504</v>
      </c>
      <c r="D32" s="52">
        <f t="shared" si="1"/>
        <v>100.18337130957137</v>
      </c>
      <c r="E32" s="59">
        <f t="shared" si="2"/>
        <v>-26.919883207938867</v>
      </c>
      <c r="F32" s="71">
        <v>233.61</v>
      </c>
      <c r="G32" s="56">
        <f t="shared" si="3"/>
        <v>140.08805556868271</v>
      </c>
      <c r="H32" s="52">
        <f t="shared" si="4"/>
        <v>84.508544948783268</v>
      </c>
      <c r="I32" s="53">
        <f t="shared" si="5"/>
        <v>9.0133994825340515</v>
      </c>
      <c r="J32" s="58">
        <v>0</v>
      </c>
      <c r="K32" s="81">
        <v>32.630000000000003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32.630000000000003</v>
      </c>
      <c r="R32" s="91">
        <v>0</v>
      </c>
      <c r="S32" s="84">
        <v>0</v>
      </c>
      <c r="T32" s="84">
        <v>0</v>
      </c>
      <c r="U32" s="84">
        <v>28.14</v>
      </c>
      <c r="V32" s="84">
        <v>0</v>
      </c>
      <c r="W32" s="84">
        <v>0</v>
      </c>
      <c r="X32" s="94">
        <f t="shared" si="10"/>
        <v>0</v>
      </c>
      <c r="Y32" s="95">
        <f t="shared" si="11"/>
        <v>28.14</v>
      </c>
      <c r="Z32" s="92">
        <v>0</v>
      </c>
      <c r="AA32" s="93">
        <v>0</v>
      </c>
      <c r="AB32" s="93">
        <v>0</v>
      </c>
      <c r="AC32" s="93">
        <v>26.14</v>
      </c>
      <c r="AD32" s="96">
        <f t="shared" si="12"/>
        <v>0</v>
      </c>
      <c r="AE32" s="52">
        <f t="shared" si="13"/>
        <v>26.14</v>
      </c>
      <c r="AF32" s="118">
        <v>0.14151451612903199</v>
      </c>
      <c r="AG32" s="117">
        <v>0.42775094086021498</v>
      </c>
      <c r="AH32" s="54">
        <f t="shared" si="6"/>
        <v>8.8718849664050197</v>
      </c>
      <c r="AI32" s="63">
        <f t="shared" si="7"/>
        <v>5.2823658512009217</v>
      </c>
      <c r="AJ32" s="65">
        <v>140.08805556868271</v>
      </c>
      <c r="AK32" s="62">
        <v>55.016511898367504</v>
      </c>
      <c r="AL32" s="129">
        <v>84.508544948783268</v>
      </c>
      <c r="AM32" s="62">
        <v>128.32337130957137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141.53</v>
      </c>
      <c r="C33" s="40">
        <f t="shared" ref="C33:AE33" si="14">MAX(C9:C32)</f>
        <v>48.697697433740217</v>
      </c>
      <c r="D33" s="40">
        <f t="shared" si="14"/>
        <v>123.7285165367322</v>
      </c>
      <c r="E33" s="40">
        <f t="shared" si="14"/>
        <v>-23.555114933272979</v>
      </c>
      <c r="F33" s="40">
        <f t="shared" si="14"/>
        <v>269.02</v>
      </c>
      <c r="G33" s="40">
        <f t="shared" si="14"/>
        <v>160.87648545968574</v>
      </c>
      <c r="H33" s="40">
        <f t="shared" si="14"/>
        <v>114.60043242413695</v>
      </c>
      <c r="I33" s="40">
        <f t="shared" si="14"/>
        <v>10.358968615309006</v>
      </c>
      <c r="J33" s="40">
        <f t="shared" si="14"/>
        <v>0</v>
      </c>
      <c r="K33" s="40">
        <f t="shared" si="14"/>
        <v>34.57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34.57</v>
      </c>
      <c r="R33" s="40">
        <f t="shared" si="14"/>
        <v>23.39</v>
      </c>
      <c r="S33" s="40">
        <f t="shared" si="14"/>
        <v>0</v>
      </c>
      <c r="T33" s="40">
        <f t="shared" si="14"/>
        <v>0</v>
      </c>
      <c r="U33" s="40">
        <f t="shared" si="14"/>
        <v>31.23</v>
      </c>
      <c r="V33" s="40">
        <f t="shared" si="14"/>
        <v>0</v>
      </c>
      <c r="W33" s="40">
        <f t="shared" si="14"/>
        <v>0</v>
      </c>
      <c r="X33" s="40">
        <f t="shared" si="14"/>
        <v>23.39</v>
      </c>
      <c r="Y33" s="40">
        <f t="shared" si="14"/>
        <v>31.23</v>
      </c>
      <c r="Z33" s="40"/>
      <c r="AA33" s="40"/>
      <c r="AB33" s="40"/>
      <c r="AC33" s="40"/>
      <c r="AD33" s="40">
        <f t="shared" si="14"/>
        <v>20.3</v>
      </c>
      <c r="AE33" s="40">
        <f t="shared" si="14"/>
        <v>26.81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10.217454099179974</v>
      </c>
      <c r="AI33" s="40">
        <f t="shared" si="15"/>
        <v>6.374764233214961</v>
      </c>
      <c r="AJ33" s="40">
        <f t="shared" si="15"/>
        <v>160.87648545968574</v>
      </c>
      <c r="AK33" s="40">
        <f t="shared" si="15"/>
        <v>74.887697433740215</v>
      </c>
      <c r="AL33" s="40">
        <f t="shared" si="15"/>
        <v>114.60043242413695</v>
      </c>
      <c r="AM33" s="130">
        <f t="shared" si="15"/>
        <v>151.8585165367322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120.32918367346939</v>
      </c>
      <c r="C34" s="41">
        <f t="shared" ref="C34:AE34" si="16">AVERAGE(C9:C33,C9:C32)</f>
        <v>36.977798633480603</v>
      </c>
      <c r="D34" s="41">
        <f t="shared" si="16"/>
        <v>109.26709839502783</v>
      </c>
      <c r="E34" s="41">
        <f t="shared" si="16"/>
        <v>-25.765895007341129</v>
      </c>
      <c r="F34" s="41">
        <f t="shared" si="16"/>
        <v>233.41632653061222</v>
      </c>
      <c r="G34" s="41">
        <f t="shared" si="16"/>
        <v>138.03368839622729</v>
      </c>
      <c r="H34" s="41">
        <f t="shared" si="16"/>
        <v>86.428096814103768</v>
      </c>
      <c r="I34" s="41">
        <f t="shared" si="16"/>
        <v>9.2977226774063251</v>
      </c>
      <c r="J34" s="41">
        <f t="shared" si="16"/>
        <v>0</v>
      </c>
      <c r="K34" s="41">
        <f t="shared" si="16"/>
        <v>32.046326530612241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32.046326530612241</v>
      </c>
      <c r="R34" s="41">
        <f t="shared" si="16"/>
        <v>5.1410204081632642</v>
      </c>
      <c r="S34" s="41">
        <f t="shared" si="16"/>
        <v>0</v>
      </c>
      <c r="T34" s="41">
        <f t="shared" si="16"/>
        <v>0</v>
      </c>
      <c r="U34" s="41">
        <f t="shared" si="16"/>
        <v>28.129183673469399</v>
      </c>
      <c r="V34" s="41">
        <f t="shared" si="16"/>
        <v>0</v>
      </c>
      <c r="W34" s="41">
        <f t="shared" si="16"/>
        <v>0</v>
      </c>
      <c r="X34" s="41">
        <f t="shared" si="16"/>
        <v>5.1410204081632642</v>
      </c>
      <c r="Y34" s="41">
        <f t="shared" si="16"/>
        <v>28.129183673469399</v>
      </c>
      <c r="Z34" s="41">
        <f>AVERAGE(Z9:Z33,Z9:Z32)</f>
        <v>3.0749999999999997</v>
      </c>
      <c r="AA34" s="41">
        <f>AVERAGE(AA9:AA33,AA9:AA32)</f>
        <v>0</v>
      </c>
      <c r="AB34" s="41">
        <f>AVERAGE(AB9:AB33,AB9:AB32)</f>
        <v>0</v>
      </c>
      <c r="AC34" s="41">
        <f t="shared" si="16"/>
        <v>25.952500000000001</v>
      </c>
      <c r="AD34" s="41">
        <f t="shared" si="16"/>
        <v>3.426530612244898</v>
      </c>
      <c r="AE34" s="41">
        <f t="shared" si="16"/>
        <v>25.97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9.1562081612772985</v>
      </c>
      <c r="AI34" s="41">
        <f t="shared" si="17"/>
        <v>5.7667138499078012</v>
      </c>
      <c r="AJ34" s="41">
        <f t="shared" si="17"/>
        <v>141.04593329418648</v>
      </c>
      <c r="AK34" s="41">
        <f t="shared" si="17"/>
        <v>62.935145572256104</v>
      </c>
      <c r="AL34" s="41">
        <f t="shared" si="17"/>
        <v>91.091770283491513</v>
      </c>
      <c r="AM34" s="131">
        <f t="shared" si="17"/>
        <v>137.33301676237483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768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119.5</v>
      </c>
      <c r="Z38" s="212"/>
      <c r="AA38" s="8" t="s">
        <v>21</v>
      </c>
      <c r="AB38" s="5" t="s">
        <v>23</v>
      </c>
      <c r="AC38" s="30"/>
      <c r="AD38" s="213">
        <v>710.2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66.634</v>
      </c>
      <c r="AN38" s="214"/>
      <c r="AO38" s="8" t="s">
        <v>21</v>
      </c>
      <c r="AP38" s="5" t="s">
        <v>24</v>
      </c>
      <c r="AQ38" s="212">
        <v>610.70000000000005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5786.68</v>
      </c>
      <c r="C39" s="11" t="s">
        <v>21</v>
      </c>
      <c r="D39" s="9" t="s">
        <v>71</v>
      </c>
      <c r="E39" s="10">
        <v>3003</v>
      </c>
      <c r="F39" s="12" t="s">
        <v>21</v>
      </c>
      <c r="G39" s="98"/>
      <c r="H39" s="101" t="s">
        <v>25</v>
      </c>
      <c r="I39" s="102"/>
      <c r="J39" s="103">
        <v>34.57</v>
      </c>
      <c r="K39" s="104" t="s">
        <v>62</v>
      </c>
      <c r="L39" s="105">
        <v>271.666666666688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23.39</v>
      </c>
      <c r="Z39" s="102" t="s">
        <v>62</v>
      </c>
      <c r="AA39" s="108">
        <v>271.416666666688</v>
      </c>
      <c r="AB39" s="106" t="s">
        <v>25</v>
      </c>
      <c r="AC39" s="109"/>
      <c r="AD39" s="103">
        <v>41.45</v>
      </c>
      <c r="AE39" s="104" t="s">
        <v>72</v>
      </c>
      <c r="AF39" s="108">
        <v>0.8222222222222223</v>
      </c>
      <c r="AG39" s="106" t="s">
        <v>25</v>
      </c>
      <c r="AH39" s="102"/>
      <c r="AI39" s="103">
        <v>0</v>
      </c>
      <c r="AJ39" s="102" t="s">
        <v>77</v>
      </c>
      <c r="AK39" s="107">
        <v>271.041666666688</v>
      </c>
      <c r="AL39" s="101" t="s">
        <v>25</v>
      </c>
      <c r="AM39" s="102">
        <v>20.3</v>
      </c>
      <c r="AN39" s="103" t="s">
        <v>77</v>
      </c>
      <c r="AO39" s="111">
        <v>271.45833333335401</v>
      </c>
      <c r="AP39" s="106" t="s">
        <v>25</v>
      </c>
      <c r="AQ39" s="102">
        <v>26.81</v>
      </c>
      <c r="AR39" s="104"/>
      <c r="AS39" s="107">
        <v>271.37500000002098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491.84000000000003</v>
      </c>
      <c r="F42" s="44" t="s">
        <v>69</v>
      </c>
      <c r="G42" s="47">
        <v>271.75000000002098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28.13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26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270.39999999999998</v>
      </c>
      <c r="F45" s="83" t="s">
        <v>72</v>
      </c>
      <c r="G45" s="48">
        <v>271.75000000002098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235.33999999999995</v>
      </c>
      <c r="F46" s="80" t="s">
        <v>72</v>
      </c>
      <c r="G46" s="60">
        <v>271.87500000002098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 SEP 23 </vt:lpstr>
      <vt:lpstr>'29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2023-09-30T09:00:00Z</dcterms:modified>
</cp:coreProperties>
</file>