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10-OCTOBRE  2023\"/>
    </mc:Choice>
  </mc:AlternateContent>
  <xr:revisionPtr revIDLastSave="0" documentId="13_ncr:1_{5D768DDE-28C6-4FE0-93A3-697B0C853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 OCT 23 " sheetId="3" r:id="rId1"/>
  </sheets>
  <externalReferences>
    <externalReference r:id="rId2"/>
  </externalReferences>
  <definedNames>
    <definedName name="_xlnm.Print_Area" localSheetId="0">'06 OCT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<sst xmlns="http://schemas.openxmlformats.org/spreadsheetml/2006/main" count="139" uniqueCount="106">
  <si>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</si>
  <si>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</si>
  <si>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</si>
  <si>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</si>
  <si>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</si>
  <si>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</si>
  <si>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</si>
  <si>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</si>
  <si>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</si>
  <si>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</si>
  <si>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</si>
  <si>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</si>
  <si>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</si>
  <si>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</si>
  <si>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</si>
  <si>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</si>
  <si>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</si>
  <si>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</si>
  <si>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</si>
  <si>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</si>
  <si>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</si>
  <si>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</si>
  <si>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</si>
  <si>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</si>
  <si>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</si>
  <si>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</si>
  <si>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</si>
  <si>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</si>
  <si>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</si>
  <si>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</si>
  <si>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</si>
  <si>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</si>
  <si>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</si>
  <si>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</si>
  <si>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</si>
  <si>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</si>
  <si>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</si>
  <si>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</si>
  <si>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</si>
  <si>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</si>
  <si>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</si>
  <si>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</si>
  <si>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</si>
  <si>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</si>
  <si>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</si>
  <si>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</si>
  <si>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</si>
  <si>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</si>
  <si>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</si>
  <si>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</si>
  <si>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</si>
  <si>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</si>
  <si>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</si>
  <si>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</si>
  <si>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</si>
  <si>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</si>
  <si>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</si>
  <si>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</si>
  <si>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</si>
  <si>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</si>
  <si>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</si>
  <si>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</si>
  <si>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</si>
  <si>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</si>
  <si>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</si>
  <si>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</si>
  <si>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</si>
  <si>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</si>
  <si>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</si>
  <si>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</si>
  <si>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</si>
  <si>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</si>
  <si>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</si>
  <si>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</si>
  <si>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</si>
  <si>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</si>
  <si>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</si>
  <si>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</si>
  <si>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</si>
  <si>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</si>
  <si>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</si>
  <si>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</si>
  <si>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</si>
  <si>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</si>
  <si>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</si>
  <si>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</si>
  <si>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</si>
  <si>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</si>
  <si>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</si>
  <si>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</si>
  <si>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</si>
  <si>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</si>
  <si>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</si>
  <si>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</si>
  <si>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</si>
  <si>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</si>
  <si>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</si>
  <si>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</si>
  <si>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</si>
  <si>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</si>
  <si>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</si>
  <si>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</si>
  <si>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</si>
  <si>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</si>
  <si>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DOSSA ET MONTCHO</t>
  </si>
  <si>
    <t>FOFANA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</si>
</sst>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'06 OCT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'!$B$9:$B$32</c:f>
              <c:numCache>
                <c:formatCode>General</c:formatCode>
                <c:ptCount val="24"/>
                <c:pt idx="0">
                  <c:v>98.34</c:v>
                </c:pt>
                <c:pt idx="1">
                  <c:v>89.7</c:v>
                </c:pt>
                <c:pt idx="2">
                  <c:v>82.95</c:v>
                </c:pt>
                <c:pt idx="3">
                  <c:v>84.18</c:v>
                </c:pt>
                <c:pt idx="4">
                  <c:v>86.19</c:v>
                </c:pt>
                <c:pt idx="5">
                  <c:v>87.710000000000008</c:v>
                </c:pt>
                <c:pt idx="6">
                  <c:v>94.97</c:v>
                </c:pt>
                <c:pt idx="7">
                  <c:v>113.79999999999998</c:v>
                </c:pt>
                <c:pt idx="8">
                  <c:v>126.58</c:v>
                </c:pt>
                <c:pt idx="9">
                  <c:v>127.06</c:v>
                </c:pt>
                <c:pt idx="10">
                  <c:v>126.52000000000001</c:v>
                </c:pt>
                <c:pt idx="11">
                  <c:v>123.83</c:v>
                </c:pt>
                <c:pt idx="12">
                  <c:v>126.67</c:v>
                </c:pt>
                <c:pt idx="13">
                  <c:v>121.41</c:v>
                </c:pt>
                <c:pt idx="14">
                  <c:v>138.09</c:v>
                </c:pt>
                <c:pt idx="15">
                  <c:v>149.25</c:v>
                </c:pt>
                <c:pt idx="16">
                  <c:v>143.63999999999999</c:v>
                </c:pt>
                <c:pt idx="17">
                  <c:v>142.88</c:v>
                </c:pt>
                <c:pt idx="18">
                  <c:v>146.47999999999999</c:v>
                </c:pt>
                <c:pt idx="19">
                  <c:v>142.56</c:v>
                </c:pt>
                <c:pt idx="20">
                  <c:v>132.16</c:v>
                </c:pt>
                <c:pt idx="21">
                  <c:v>131.38</c:v>
                </c:pt>
                <c:pt idx="22">
                  <c:v>127.46000000000001</c:v>
                </c:pt>
                <c:pt idx="23">
                  <c:v>108.97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'06 OCT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'!$C$9:$C$32</c:f>
              <c:numCache>
                <c:formatCode>General</c:formatCode>
                <c:ptCount val="24"/>
                <c:pt idx="0">
                  <c:v>24.232578350253853</c:v>
                </c:pt>
                <c:pt idx="1">
                  <c:v>24.38647914520616</c:v>
                </c:pt>
                <c:pt idx="2">
                  <c:v>20.578859619498761</c:v>
                </c:pt>
                <c:pt idx="3">
                  <c:v>21.21380263874611</c:v>
                </c:pt>
                <c:pt idx="4">
                  <c:v>24.53857339093037</c:v>
                </c:pt>
                <c:pt idx="5">
                  <c:v>23.280151952449</c:v>
                </c:pt>
                <c:pt idx="6">
                  <c:v>25.769622083592441</c:v>
                </c:pt>
                <c:pt idx="7">
                  <c:v>34.508352273251134</c:v>
                </c:pt>
                <c:pt idx="8">
                  <c:v>39.04364041764731</c:v>
                </c:pt>
                <c:pt idx="9">
                  <c:v>36.961167994876618</c:v>
                </c:pt>
                <c:pt idx="10">
                  <c:v>38.666277338289675</c:v>
                </c:pt>
                <c:pt idx="11">
                  <c:v>36.848983608896717</c:v>
                </c:pt>
                <c:pt idx="12">
                  <c:v>37.802844200286529</c:v>
                </c:pt>
                <c:pt idx="13">
                  <c:v>36.440429028005312</c:v>
                </c:pt>
                <c:pt idx="14">
                  <c:v>39.422312065281503</c:v>
                </c:pt>
                <c:pt idx="15">
                  <c:v>42.407299727018128</c:v>
                </c:pt>
                <c:pt idx="16">
                  <c:v>41.776224475319282</c:v>
                </c:pt>
                <c:pt idx="17">
                  <c:v>45.355373985703181</c:v>
                </c:pt>
                <c:pt idx="18">
                  <c:v>45.778445013243378</c:v>
                </c:pt>
                <c:pt idx="19">
                  <c:v>41.928190072456765</c:v>
                </c:pt>
                <c:pt idx="20">
                  <c:v>39.966013146053797</c:v>
                </c:pt>
                <c:pt idx="21">
                  <c:v>38.795988312709866</c:v>
                </c:pt>
                <c:pt idx="22">
                  <c:v>33.494410705569649</c:v>
                </c:pt>
                <c:pt idx="23">
                  <c:v>30.707166066161989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'06 OCT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'!$D$9:$D$32</c:f>
              <c:numCache>
                <c:formatCode>0.00</c:formatCode>
                <c:ptCount val="24"/>
                <c:pt idx="0">
                  <c:v>100.82190759901025</c:v>
                </c:pt>
                <c:pt idx="1">
                  <c:v>92.623365019591319</c:v>
                </c:pt>
                <c:pt idx="2">
                  <c:v>89.967427061018839</c:v>
                </c:pt>
                <c:pt idx="3">
                  <c:v>90.463370082612386</c:v>
                </c:pt>
                <c:pt idx="4">
                  <c:v>88.915612157659837</c:v>
                </c:pt>
                <c:pt idx="5">
                  <c:v>91.866163129723304</c:v>
                </c:pt>
                <c:pt idx="6">
                  <c:v>96.232689843743671</c:v>
                </c:pt>
                <c:pt idx="7">
                  <c:v>105.77689614559412</c:v>
                </c:pt>
                <c:pt idx="8">
                  <c:v>113.50525232358584</c:v>
                </c:pt>
                <c:pt idx="9">
                  <c:v>116.21868726786842</c:v>
                </c:pt>
                <c:pt idx="10">
                  <c:v>113.65829331459832</c:v>
                </c:pt>
                <c:pt idx="11">
                  <c:v>113.00069551749091</c:v>
                </c:pt>
                <c:pt idx="12">
                  <c:v>114.75152514193113</c:v>
                </c:pt>
                <c:pt idx="13">
                  <c:v>110.89224135519214</c:v>
                </c:pt>
                <c:pt idx="14">
                  <c:v>124.03057939612926</c:v>
                </c:pt>
                <c:pt idx="15">
                  <c:v>131.96166889775694</c:v>
                </c:pt>
                <c:pt idx="16">
                  <c:v>127.41818920649055</c:v>
                </c:pt>
                <c:pt idx="17">
                  <c:v>123.17593301498873</c:v>
                </c:pt>
                <c:pt idx="18">
                  <c:v>126.48751510518628</c:v>
                </c:pt>
                <c:pt idx="19">
                  <c:v>126.29615308579419</c:v>
                </c:pt>
                <c:pt idx="20">
                  <c:v>118.19950325021973</c:v>
                </c:pt>
                <c:pt idx="21">
                  <c:v>118.80236268204203</c:v>
                </c:pt>
                <c:pt idx="22">
                  <c:v>120.25992396528611</c:v>
                </c:pt>
                <c:pt idx="23">
                  <c:v>105.00081605046145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'06 OCT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'!$E$9:$E$32</c:f>
              <c:numCache>
                <c:formatCode>0.00</c:formatCode>
                <c:ptCount val="24"/>
                <c:pt idx="0">
                  <c:v>-26.714485949264095</c:v>
                </c:pt>
                <c:pt idx="1">
                  <c:v>-27.309844164797489</c:v>
                </c:pt>
                <c:pt idx="2">
                  <c:v>-27.596286680517615</c:v>
                </c:pt>
                <c:pt idx="3">
                  <c:v>-27.497172721358488</c:v>
                </c:pt>
                <c:pt idx="4">
                  <c:v>-27.264185548590198</c:v>
                </c:pt>
                <c:pt idx="5">
                  <c:v>-27.436315082172307</c:v>
                </c:pt>
                <c:pt idx="6">
                  <c:v>-27.032311927336139</c:v>
                </c:pt>
                <c:pt idx="7">
                  <c:v>-26.485248418845295</c:v>
                </c:pt>
                <c:pt idx="8">
                  <c:v>-25.968892741233162</c:v>
                </c:pt>
                <c:pt idx="9">
                  <c:v>-26.119855262745013</c:v>
                </c:pt>
                <c:pt idx="10">
                  <c:v>-25.804570652887982</c:v>
                </c:pt>
                <c:pt idx="11">
                  <c:v>-26.019679126387622</c:v>
                </c:pt>
                <c:pt idx="12">
                  <c:v>-25.884369342217674</c:v>
                </c:pt>
                <c:pt idx="13">
                  <c:v>-25.922670383197477</c:v>
                </c:pt>
                <c:pt idx="14">
                  <c:v>-25.36289146141079</c:v>
                </c:pt>
                <c:pt idx="15">
                  <c:v>-25.118968624775071</c:v>
                </c:pt>
                <c:pt idx="16">
                  <c:v>-25.554413681809848</c:v>
                </c:pt>
                <c:pt idx="17">
                  <c:v>-25.651307000691951</c:v>
                </c:pt>
                <c:pt idx="18">
                  <c:v>-25.785960118429664</c:v>
                </c:pt>
                <c:pt idx="19">
                  <c:v>-25.664343158250972</c:v>
                </c:pt>
                <c:pt idx="20">
                  <c:v>-26.005516396273521</c:v>
                </c:pt>
                <c:pt idx="21">
                  <c:v>-26.218350994751923</c:v>
                </c:pt>
                <c:pt idx="22">
                  <c:v>-26.294334670855754</c:v>
                </c:pt>
                <c:pt idx="23">
                  <c:v>-26.737982116623463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'06 OCT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'!$Q$9:$Q$32</c:f>
              <c:numCache>
                <c:formatCode>0.00</c:formatCode>
                <c:ptCount val="24"/>
                <c:pt idx="0">
                  <c:v>32.44</c:v>
                </c:pt>
                <c:pt idx="1">
                  <c:v>32.81</c:v>
                </c:pt>
                <c:pt idx="2">
                  <c:v>32.909999999999997</c:v>
                </c:pt>
                <c:pt idx="3">
                  <c:v>32.840000000000003</c:v>
                </c:pt>
                <c:pt idx="4">
                  <c:v>32.67</c:v>
                </c:pt>
                <c:pt idx="5">
                  <c:v>32.89</c:v>
                </c:pt>
                <c:pt idx="6">
                  <c:v>32.68</c:v>
                </c:pt>
                <c:pt idx="7">
                  <c:v>32.72</c:v>
                </c:pt>
                <c:pt idx="8">
                  <c:v>32.520000000000003</c:v>
                </c:pt>
                <c:pt idx="9">
                  <c:v>32.69</c:v>
                </c:pt>
                <c:pt idx="10">
                  <c:v>32.340000000000003</c:v>
                </c:pt>
                <c:pt idx="11">
                  <c:v>32.47</c:v>
                </c:pt>
                <c:pt idx="12">
                  <c:v>32.409999999999997</c:v>
                </c:pt>
                <c:pt idx="13">
                  <c:v>32.31</c:v>
                </c:pt>
                <c:pt idx="14">
                  <c:v>32.22</c:v>
                </c:pt>
                <c:pt idx="15">
                  <c:v>32.299999999999997</c:v>
                </c:pt>
                <c:pt idx="16">
                  <c:v>32.43</c:v>
                </c:pt>
                <c:pt idx="17">
                  <c:v>32.64</c:v>
                </c:pt>
                <c:pt idx="18">
                  <c:v>32.89</c:v>
                </c:pt>
                <c:pt idx="19">
                  <c:v>32.619999999999997</c:v>
                </c:pt>
                <c:pt idx="20">
                  <c:v>32.74</c:v>
                </c:pt>
                <c:pt idx="21">
                  <c:v>32.909999999999997</c:v>
                </c:pt>
                <c:pt idx="22">
                  <c:v>32.86</c:v>
                </c:pt>
                <c:pt idx="23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'06 OCT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'!$AE$9:$AE$32</c:f>
              <c:numCache>
                <c:formatCode>0.00</c:formatCode>
                <c:ptCount val="24"/>
                <c:pt idx="0">
                  <c:v>30.28</c:v>
                </c:pt>
                <c:pt idx="1">
                  <c:v>29.82</c:v>
                </c:pt>
                <c:pt idx="2">
                  <c:v>29.88</c:v>
                </c:pt>
                <c:pt idx="3">
                  <c:v>29.75</c:v>
                </c:pt>
                <c:pt idx="4">
                  <c:v>30.16</c:v>
                </c:pt>
                <c:pt idx="5">
                  <c:v>30.13</c:v>
                </c:pt>
                <c:pt idx="6">
                  <c:v>30.06</c:v>
                </c:pt>
                <c:pt idx="7">
                  <c:v>32.14</c:v>
                </c:pt>
                <c:pt idx="8">
                  <c:v>31.24</c:v>
                </c:pt>
                <c:pt idx="9">
                  <c:v>31.47</c:v>
                </c:pt>
                <c:pt idx="10">
                  <c:v>31.52</c:v>
                </c:pt>
                <c:pt idx="11">
                  <c:v>31.24</c:v>
                </c:pt>
                <c:pt idx="12">
                  <c:v>31.19</c:v>
                </c:pt>
                <c:pt idx="13">
                  <c:v>31.23</c:v>
                </c:pt>
                <c:pt idx="14">
                  <c:v>31.45</c:v>
                </c:pt>
                <c:pt idx="15">
                  <c:v>31.78</c:v>
                </c:pt>
                <c:pt idx="16">
                  <c:v>31.26</c:v>
                </c:pt>
                <c:pt idx="17">
                  <c:v>30.72</c:v>
                </c:pt>
                <c:pt idx="18">
                  <c:v>30.93</c:v>
                </c:pt>
                <c:pt idx="19">
                  <c:v>31.1</c:v>
                </c:pt>
                <c:pt idx="20">
                  <c:v>32</c:v>
                </c:pt>
                <c:pt idx="21">
                  <c:v>31.19</c:v>
                </c:pt>
                <c:pt idx="22">
                  <c:v>30.61</c:v>
                </c:pt>
                <c:pt idx="2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'06 OCT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'!$AK$9:$AK$32</c:f>
              <c:numCache>
                <c:formatCode>0.00</c:formatCode>
                <c:ptCount val="24"/>
                <c:pt idx="0">
                  <c:v>54.512578350253854</c:v>
                </c:pt>
                <c:pt idx="1">
                  <c:v>54.20647914520616</c:v>
                </c:pt>
                <c:pt idx="2">
                  <c:v>50.45885961949876</c:v>
                </c:pt>
                <c:pt idx="3">
                  <c:v>50.96380263874611</c:v>
                </c:pt>
                <c:pt idx="4">
                  <c:v>54.69857339093037</c:v>
                </c:pt>
                <c:pt idx="5">
                  <c:v>53.410151952448999</c:v>
                </c:pt>
                <c:pt idx="6">
                  <c:v>55.82962208359244</c:v>
                </c:pt>
                <c:pt idx="7">
                  <c:v>66.648352273251135</c:v>
                </c:pt>
                <c:pt idx="8">
                  <c:v>70.283640417647305</c:v>
                </c:pt>
                <c:pt idx="9">
                  <c:v>68.431167994876617</c:v>
                </c:pt>
                <c:pt idx="10">
                  <c:v>70.186277338289671</c:v>
                </c:pt>
                <c:pt idx="11">
                  <c:v>68.088983608896712</c:v>
                </c:pt>
                <c:pt idx="12">
                  <c:v>68.992844200286527</c:v>
                </c:pt>
                <c:pt idx="13">
                  <c:v>67.670429028005316</c:v>
                </c:pt>
                <c:pt idx="14">
                  <c:v>70.872312065281506</c:v>
                </c:pt>
                <c:pt idx="15">
                  <c:v>74.187299727018129</c:v>
                </c:pt>
                <c:pt idx="16">
                  <c:v>73.036224475319287</c:v>
                </c:pt>
                <c:pt idx="17">
                  <c:v>76.07537398570318</c:v>
                </c:pt>
                <c:pt idx="18">
                  <c:v>76.708445013243377</c:v>
                </c:pt>
                <c:pt idx="19">
                  <c:v>73.028190072456766</c:v>
                </c:pt>
                <c:pt idx="20">
                  <c:v>71.966013146053797</c:v>
                </c:pt>
                <c:pt idx="21">
                  <c:v>69.985988312709864</c:v>
                </c:pt>
                <c:pt idx="22">
                  <c:v>64.104410705569649</c:v>
                </c:pt>
                <c:pt idx="23">
                  <c:v>61.707166066161989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'06 OCT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'!$AM$9:$AM$32</c:f>
              <c:numCache>
                <c:formatCode>0.00</c:formatCode>
                <c:ptCount val="24"/>
                <c:pt idx="0">
                  <c:v>129.36190759901024</c:v>
                </c:pt>
                <c:pt idx="1">
                  <c:v>121.84336501959132</c:v>
                </c:pt>
                <c:pt idx="2">
                  <c:v>119.11742706101883</c:v>
                </c:pt>
                <c:pt idx="3">
                  <c:v>119.62337008261238</c:v>
                </c:pt>
                <c:pt idx="4">
                  <c:v>118.07561215765983</c:v>
                </c:pt>
                <c:pt idx="5">
                  <c:v>121.0261631297233</c:v>
                </c:pt>
                <c:pt idx="6">
                  <c:v>125.34268984374367</c:v>
                </c:pt>
                <c:pt idx="7">
                  <c:v>134.90689614559412</c:v>
                </c:pt>
                <c:pt idx="8">
                  <c:v>142.25525232358584</c:v>
                </c:pt>
                <c:pt idx="9">
                  <c:v>144.76868726786842</c:v>
                </c:pt>
                <c:pt idx="10">
                  <c:v>141.80829331459833</c:v>
                </c:pt>
                <c:pt idx="11">
                  <c:v>140.95069551749091</c:v>
                </c:pt>
                <c:pt idx="12">
                  <c:v>142.66152514193112</c:v>
                </c:pt>
                <c:pt idx="13">
                  <c:v>139.18224135519213</c:v>
                </c:pt>
                <c:pt idx="14">
                  <c:v>152.29057939612926</c:v>
                </c:pt>
                <c:pt idx="15">
                  <c:v>160.22166889775693</c:v>
                </c:pt>
                <c:pt idx="16">
                  <c:v>150.76818920649055</c:v>
                </c:pt>
                <c:pt idx="17">
                  <c:v>151.65593301498873</c:v>
                </c:pt>
                <c:pt idx="18">
                  <c:v>155.02751510518627</c:v>
                </c:pt>
                <c:pt idx="19">
                  <c:v>153.55615308579419</c:v>
                </c:pt>
                <c:pt idx="20">
                  <c:v>146.93950325021973</c:v>
                </c:pt>
                <c:pt idx="21">
                  <c:v>147.43236268204203</c:v>
                </c:pt>
                <c:pt idx="22">
                  <c:v>148.93992396528611</c:v>
                </c:pt>
                <c:pt idx="23">
                  <c:v>133.85081605046145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'06 OCT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'!$F$9:$F$32</c:f>
              <c:numCache>
                <c:formatCode>General</c:formatCode>
                <c:ptCount val="24"/>
                <c:pt idx="0">
                  <c:v>228</c:v>
                </c:pt>
                <c:pt idx="1">
                  <c:v>221.35</c:v>
                </c:pt>
                <c:pt idx="2">
                  <c:v>215.59</c:v>
                </c:pt>
                <c:pt idx="3">
                  <c:v>208.32</c:v>
                </c:pt>
                <c:pt idx="4">
                  <c:v>217.95</c:v>
                </c:pt>
                <c:pt idx="5">
                  <c:v>208.43</c:v>
                </c:pt>
                <c:pt idx="6">
                  <c:v>193.59</c:v>
                </c:pt>
                <c:pt idx="7">
                  <c:v>192.33</c:v>
                </c:pt>
                <c:pt idx="8">
                  <c:v>201.32</c:v>
                </c:pt>
                <c:pt idx="9">
                  <c:v>201.43</c:v>
                </c:pt>
                <c:pt idx="10">
                  <c:v>198.56</c:v>
                </c:pt>
                <c:pt idx="11">
                  <c:v>199.44</c:v>
                </c:pt>
                <c:pt idx="12">
                  <c:v>190.07</c:v>
                </c:pt>
                <c:pt idx="13">
                  <c:v>192.28</c:v>
                </c:pt>
                <c:pt idx="14">
                  <c:v>229.56</c:v>
                </c:pt>
                <c:pt idx="15">
                  <c:v>242.77</c:v>
                </c:pt>
                <c:pt idx="16">
                  <c:v>245.75</c:v>
                </c:pt>
                <c:pt idx="17">
                  <c:v>272.93</c:v>
                </c:pt>
                <c:pt idx="18">
                  <c:v>273.91000000000003</c:v>
                </c:pt>
                <c:pt idx="19">
                  <c:v>272.55</c:v>
                </c:pt>
                <c:pt idx="20">
                  <c:v>273.73</c:v>
                </c:pt>
                <c:pt idx="21">
                  <c:v>262.41000000000003</c:v>
                </c:pt>
                <c:pt idx="22">
                  <c:v>253.03</c:v>
                </c:pt>
                <c:pt idx="23">
                  <c:v>246.51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'06 OCT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'!$G$9:$G$32</c:f>
              <c:numCache>
                <c:formatCode>0.00</c:formatCode>
                <c:ptCount val="24"/>
                <c:pt idx="0">
                  <c:v>143.37396037540111</c:v>
                </c:pt>
                <c:pt idx="1">
                  <c:v>136.19935291167104</c:v>
                </c:pt>
                <c:pt idx="2">
                  <c:v>131.00563410738744</c:v>
                </c:pt>
                <c:pt idx="3">
                  <c:v>129.84901185334039</c:v>
                </c:pt>
                <c:pt idx="4">
                  <c:v>138.24572060226245</c:v>
                </c:pt>
                <c:pt idx="5">
                  <c:v>128.23423988927343</c:v>
                </c:pt>
                <c:pt idx="6">
                  <c:v>123.55747864057524</c:v>
                </c:pt>
                <c:pt idx="7">
                  <c:v>126.40951795810638</c:v>
                </c:pt>
                <c:pt idx="8">
                  <c:v>135.76700145613441</c:v>
                </c:pt>
                <c:pt idx="9">
                  <c:v>138.20969332547656</c:v>
                </c:pt>
                <c:pt idx="10">
                  <c:v>138.45492539375266</c:v>
                </c:pt>
                <c:pt idx="11">
                  <c:v>136.99421974310317</c:v>
                </c:pt>
                <c:pt idx="12">
                  <c:v>139.04046048758627</c:v>
                </c:pt>
                <c:pt idx="13">
                  <c:v>133.9206211982611</c:v>
                </c:pt>
                <c:pt idx="14">
                  <c:v>155.5399025316359</c:v>
                </c:pt>
                <c:pt idx="15">
                  <c:v>157.86994031768822</c:v>
                </c:pt>
                <c:pt idx="16">
                  <c:v>155.12931656763021</c:v>
                </c:pt>
                <c:pt idx="17">
                  <c:v>170.40681215302291</c:v>
                </c:pt>
                <c:pt idx="18">
                  <c:v>169.61869652858641</c:v>
                </c:pt>
                <c:pt idx="19">
                  <c:v>166.66645281073565</c:v>
                </c:pt>
                <c:pt idx="20">
                  <c:v>167.8398593688448</c:v>
                </c:pt>
                <c:pt idx="21">
                  <c:v>164.05749026501061</c:v>
                </c:pt>
                <c:pt idx="22">
                  <c:v>154.60303685003171</c:v>
                </c:pt>
                <c:pt idx="23">
                  <c:v>151.25490896571768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'06 OCT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'!$H$9:$H$32</c:f>
              <c:numCache>
                <c:formatCode>0.00</c:formatCode>
                <c:ptCount val="24"/>
                <c:pt idx="0">
                  <c:v>75.825818110426368</c:v>
                </c:pt>
                <c:pt idx="1">
                  <c:v>76.603123032413009</c:v>
                </c:pt>
                <c:pt idx="2">
                  <c:v>76.255719508314172</c:v>
                </c:pt>
                <c:pt idx="3">
                  <c:v>70.418598639647485</c:v>
                </c:pt>
                <c:pt idx="4">
                  <c:v>71.285953982321018</c:v>
                </c:pt>
                <c:pt idx="5">
                  <c:v>72.108031015292809</c:v>
                </c:pt>
                <c:pt idx="6">
                  <c:v>62.298947966144951</c:v>
                </c:pt>
                <c:pt idx="7">
                  <c:v>57.672394768965916</c:v>
                </c:pt>
                <c:pt idx="8">
                  <c:v>56.826496303650963</c:v>
                </c:pt>
                <c:pt idx="9">
                  <c:v>54.218687082276126</c:v>
                </c:pt>
                <c:pt idx="10">
                  <c:v>50.991736042916081</c:v>
                </c:pt>
                <c:pt idx="11">
                  <c:v>53.295962024010933</c:v>
                </c:pt>
                <c:pt idx="12">
                  <c:v>42.043879771056339</c:v>
                </c:pt>
                <c:pt idx="13">
                  <c:v>49.518497682747103</c:v>
                </c:pt>
                <c:pt idx="14">
                  <c:v>63.922186974333727</c:v>
                </c:pt>
                <c:pt idx="15">
                  <c:v>74.931348221567816</c:v>
                </c:pt>
                <c:pt idx="16">
                  <c:v>80.919109889935527</c:v>
                </c:pt>
                <c:pt idx="17">
                  <c:v>92.015640258671155</c:v>
                </c:pt>
                <c:pt idx="18">
                  <c:v>93.746516135917318</c:v>
                </c:pt>
                <c:pt idx="19">
                  <c:v>95.390439502440771</c:v>
                </c:pt>
                <c:pt idx="20">
                  <c:v>95.352193249360312</c:v>
                </c:pt>
                <c:pt idx="21">
                  <c:v>88.244719313852599</c:v>
                </c:pt>
                <c:pt idx="22">
                  <c:v>88.675610004219052</c:v>
                </c:pt>
                <c:pt idx="23">
                  <c:v>85.751495872440628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'06 OCT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'!$I$9:$I$32</c:f>
              <c:numCache>
                <c:formatCode>0.00</c:formatCode>
                <c:ptCount val="24"/>
                <c:pt idx="0">
                  <c:v>8.8002215141725024</c:v>
                </c:pt>
                <c:pt idx="1">
                  <c:v>8.5475240559159396</c:v>
                </c:pt>
                <c:pt idx="2">
                  <c:v>8.3286463842983913</c:v>
                </c:pt>
                <c:pt idx="3">
                  <c:v>8.0523895070121192</c:v>
                </c:pt>
                <c:pt idx="4">
                  <c:v>8.4183254154165148</c:v>
                </c:pt>
                <c:pt idx="5">
                  <c:v>8.0877290954337546</c:v>
                </c:pt>
                <c:pt idx="6">
                  <c:v>7.7335733932798085</c:v>
                </c:pt>
                <c:pt idx="7">
                  <c:v>8.2480872729277017</c:v>
                </c:pt>
                <c:pt idx="8">
                  <c:v>8.7265022402146393</c:v>
                </c:pt>
                <c:pt idx="9">
                  <c:v>9.0016195922473194</c:v>
                </c:pt>
                <c:pt idx="10">
                  <c:v>9.1133385633312649</c:v>
                </c:pt>
                <c:pt idx="11">
                  <c:v>9.1498182328858739</c:v>
                </c:pt>
                <c:pt idx="12">
                  <c:v>8.9856597413573773</c:v>
                </c:pt>
                <c:pt idx="13">
                  <c:v>8.8408811189917991</c:v>
                </c:pt>
                <c:pt idx="14">
                  <c:v>10.097910494030369</c:v>
                </c:pt>
                <c:pt idx="15">
                  <c:v>9.9687114607440286</c:v>
                </c:pt>
                <c:pt idx="16">
                  <c:v>9.7015735424342573</c:v>
                </c:pt>
                <c:pt idx="17">
                  <c:v>10.507547588305979</c:v>
                </c:pt>
                <c:pt idx="18">
                  <c:v>10.544787335496348</c:v>
                </c:pt>
                <c:pt idx="19">
                  <c:v>10.493107686823603</c:v>
                </c:pt>
                <c:pt idx="20">
                  <c:v>10.537947381794904</c:v>
                </c:pt>
                <c:pt idx="21">
                  <c:v>10.107790421136823</c:v>
                </c:pt>
                <c:pt idx="22">
                  <c:v>9.7513531457492171</c:v>
                </c:pt>
                <c:pt idx="23">
                  <c:v>9.5035951618416981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'06 OCT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3.5</c:v>
                </c:pt>
                <c:pt idx="7">
                  <c:v>10.199999999999999</c:v>
                </c:pt>
                <c:pt idx="8">
                  <c:v>10.5</c:v>
                </c:pt>
                <c:pt idx="9">
                  <c:v>12.3</c:v>
                </c:pt>
                <c:pt idx="10">
                  <c:v>13.2</c:v>
                </c:pt>
                <c:pt idx="11">
                  <c:v>10.7</c:v>
                </c:pt>
                <c:pt idx="12">
                  <c:v>10.199999999999999</c:v>
                </c:pt>
                <c:pt idx="13">
                  <c:v>8.8000000000000007</c:v>
                </c:pt>
                <c:pt idx="14">
                  <c:v>11.7</c:v>
                </c:pt>
                <c:pt idx="15">
                  <c:v>2.6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'06 OCT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OCT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OCT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'06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'06 OCT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'06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OCT 23 '!$AJ$9:$AJ$32</c:f>
              <c:numCache>
                <c:formatCode>0.00</c:formatCode>
                <c:ptCount val="24"/>
                <c:pt idx="0">
                  <c:v>143.37396037540111</c:v>
                </c:pt>
                <c:pt idx="1">
                  <c:v>136.19935291167104</c:v>
                </c:pt>
                <c:pt idx="2">
                  <c:v>131.00563410738744</c:v>
                </c:pt>
                <c:pt idx="3">
                  <c:v>129.84901185334039</c:v>
                </c:pt>
                <c:pt idx="4">
                  <c:v>138.24572060226245</c:v>
                </c:pt>
                <c:pt idx="5">
                  <c:v>128.73423988927343</c:v>
                </c:pt>
                <c:pt idx="6">
                  <c:v>127.05747864057524</c:v>
                </c:pt>
                <c:pt idx="7">
                  <c:v>136.60951795810638</c:v>
                </c:pt>
                <c:pt idx="8">
                  <c:v>146.26700145613441</c:v>
                </c:pt>
                <c:pt idx="9">
                  <c:v>150.50969332547658</c:v>
                </c:pt>
                <c:pt idx="10">
                  <c:v>151.65492539375265</c:v>
                </c:pt>
                <c:pt idx="11">
                  <c:v>147.69421974310316</c:v>
                </c:pt>
                <c:pt idx="12">
                  <c:v>149.24046048758626</c:v>
                </c:pt>
                <c:pt idx="13">
                  <c:v>142.72062119826111</c:v>
                </c:pt>
                <c:pt idx="14">
                  <c:v>167.23990253163589</c:v>
                </c:pt>
                <c:pt idx="15">
                  <c:v>160.46994031768821</c:v>
                </c:pt>
                <c:pt idx="16">
                  <c:v>156.92931656763022</c:v>
                </c:pt>
                <c:pt idx="17">
                  <c:v>170.40681215302291</c:v>
                </c:pt>
                <c:pt idx="18">
                  <c:v>169.61869652858641</c:v>
                </c:pt>
                <c:pt idx="19">
                  <c:v>166.66645281073565</c:v>
                </c:pt>
                <c:pt idx="20">
                  <c:v>167.8398593688448</c:v>
                </c:pt>
                <c:pt idx="21">
                  <c:v>164.05749026501061</c:v>
                </c:pt>
                <c:pt idx="22">
                  <c:v>154.60303685003171</c:v>
                </c:pt>
                <c:pt idx="23">
                  <c:v>151.25490896571768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'06 OCT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'06 OCT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OCT 23 '!$AL$9:$AL$32</c:f>
              <c:numCache>
                <c:formatCode>0.00</c:formatCode>
                <c:ptCount val="24"/>
                <c:pt idx="0">
                  <c:v>75.825818110426368</c:v>
                </c:pt>
                <c:pt idx="1">
                  <c:v>76.603123032413009</c:v>
                </c:pt>
                <c:pt idx="2">
                  <c:v>76.255719508314172</c:v>
                </c:pt>
                <c:pt idx="3">
                  <c:v>70.418598639647485</c:v>
                </c:pt>
                <c:pt idx="4">
                  <c:v>71.285953982321018</c:v>
                </c:pt>
                <c:pt idx="5">
                  <c:v>72.428031015292802</c:v>
                </c:pt>
                <c:pt idx="6">
                  <c:v>65.138947966144954</c:v>
                </c:pt>
                <c:pt idx="7">
                  <c:v>68.612394768965913</c:v>
                </c:pt>
                <c:pt idx="8">
                  <c:v>71.066496303650965</c:v>
                </c:pt>
                <c:pt idx="9">
                  <c:v>73.788687082276127</c:v>
                </c:pt>
                <c:pt idx="10">
                  <c:v>75.471736042916078</c:v>
                </c:pt>
                <c:pt idx="11">
                  <c:v>80.355962024010935</c:v>
                </c:pt>
                <c:pt idx="12">
                  <c:v>74.653879771056339</c:v>
                </c:pt>
                <c:pt idx="13">
                  <c:v>77.508497682747105</c:v>
                </c:pt>
                <c:pt idx="14">
                  <c:v>84.812186974333727</c:v>
                </c:pt>
                <c:pt idx="15">
                  <c:v>88.311348221567812</c:v>
                </c:pt>
                <c:pt idx="16">
                  <c:v>85.089109889935528</c:v>
                </c:pt>
                <c:pt idx="17">
                  <c:v>92.015640258671155</c:v>
                </c:pt>
                <c:pt idx="18">
                  <c:v>93.746516135917318</c:v>
                </c:pt>
                <c:pt idx="19">
                  <c:v>95.390439502440771</c:v>
                </c:pt>
                <c:pt idx="20">
                  <c:v>95.352193249360312</c:v>
                </c:pt>
                <c:pt idx="21">
                  <c:v>88.244719313852599</c:v>
                </c:pt>
                <c:pt idx="22">
                  <c:v>88.675610004219052</c:v>
                </c:pt>
                <c:pt idx="23">
                  <c:v>85.751495872440628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Feuil1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" zoomScale="85" zoomScaleNormal="85" zoomScaleSheetLayoutView="85" workbookViewId="0">
      <selection activeCell="AQ38" sqref="AQ38:AR38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45205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98.34</v>
      </c>
      <c r="C9" s="51">
        <f t="shared" ref="C9:C32" si="0">AK9-AE9</f>
        <v>24.232578350253853</v>
      </c>
      <c r="D9" s="52">
        <f t="shared" ref="D9:D32" si="1">AM9-Y9</f>
        <v>100.82190759901025</v>
      </c>
      <c r="E9" s="59">
        <f t="shared" ref="E9:E32" si="2">(AG9+AI9)-Q9</f>
        <v>-26.714485949264095</v>
      </c>
      <c r="F9" s="76">
        <v>228</v>
      </c>
      <c r="G9" s="52">
        <f t="shared" ref="G9:G32" si="3">AJ9-AD9</f>
        <v>143.37396037540111</v>
      </c>
      <c r="H9" s="52">
        <f t="shared" ref="H9:H32" si="4">AL9-X9</f>
        <v>75.825818110426368</v>
      </c>
      <c r="I9" s="53">
        <f t="shared" ref="I9:I32" si="5">(AH9+AF9)-P9</f>
        <v>8.8002215141725024</v>
      </c>
      <c r="J9" s="58">
        <v>0</v>
      </c>
      <c r="K9" s="84">
        <v>32.44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32.44</v>
      </c>
      <c r="R9" s="91">
        <v>0</v>
      </c>
      <c r="S9" s="84">
        <v>0</v>
      </c>
      <c r="T9" s="84">
        <v>0</v>
      </c>
      <c r="U9" s="84">
        <v>28.54</v>
      </c>
      <c r="V9" s="68">
        <v>0</v>
      </c>
      <c r="W9" s="90">
        <v>0</v>
      </c>
      <c r="X9" s="94">
        <f>R9+T9+V9</f>
        <v>0</v>
      </c>
      <c r="Y9" s="95">
        <f>S9+U9+W9</f>
        <v>28.54</v>
      </c>
      <c r="Z9" s="91">
        <v>0</v>
      </c>
      <c r="AA9" s="84">
        <v>0</v>
      </c>
      <c r="AB9" s="84">
        <v>0</v>
      </c>
      <c r="AC9" s="84">
        <v>30.28</v>
      </c>
      <c r="AD9" s="96">
        <f>Z9+AB9</f>
        <v>0</v>
      </c>
      <c r="AE9" s="52">
        <f>AA9+AC9</f>
        <v>30.28</v>
      </c>
      <c r="AF9" s="116">
        <v>0.14151451612903199</v>
      </c>
      <c r="AG9" s="117">
        <v>0.42775094086021498</v>
      </c>
      <c r="AH9" s="54">
        <f t="shared" ref="AH9:AH32" si="6">(F9+P9+X9+AD9)-(AJ9+AL9+AF9)</f>
        <v>8.6587069980434705</v>
      </c>
      <c r="AI9" s="63">
        <f t="shared" ref="AI9:AI32" si="7">(B9+Q9+Y9+AE9)-(AM9+AK9+AG9)</f>
        <v>5.2977631098756888</v>
      </c>
      <c r="AJ9" s="64">
        <v>143.37396037540111</v>
      </c>
      <c r="AK9" s="61">
        <v>54.512578350253854</v>
      </c>
      <c r="AL9" s="66">
        <v>75.825818110426368</v>
      </c>
      <c r="AM9" s="61">
        <v>129.36190759901024</v>
      </c>
      <c r="AS9" s="121"/>
      <c r="BA9" s="42"/>
      <c r="BB9" s="42"/>
    </row>
    <row r="10" spans="1:54" ht="15.75" x14ac:dyDescent="0.25">
      <c r="A10" s="25">
        <v>2</v>
      </c>
      <c r="B10" s="69">
        <v>89.7</v>
      </c>
      <c r="C10" s="51">
        <f t="shared" si="0"/>
        <v>24.38647914520616</v>
      </c>
      <c r="D10" s="52">
        <f t="shared" si="1"/>
        <v>92.623365019591319</v>
      </c>
      <c r="E10" s="59">
        <f t="shared" si="2"/>
        <v>-27.309844164797489</v>
      </c>
      <c r="F10" s="68">
        <v>221.35</v>
      </c>
      <c r="G10" s="52">
        <f t="shared" si="3"/>
        <v>136.19935291167104</v>
      </c>
      <c r="H10" s="52">
        <f t="shared" si="4"/>
        <v>76.603123032413009</v>
      </c>
      <c r="I10" s="53">
        <f t="shared" si="5"/>
        <v>8.5475240559159396</v>
      </c>
      <c r="J10" s="58">
        <v>0</v>
      </c>
      <c r="K10" s="81">
        <v>32.81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32.81</v>
      </c>
      <c r="R10" s="91">
        <v>0</v>
      </c>
      <c r="S10" s="84">
        <v>0</v>
      </c>
      <c r="T10" s="84">
        <v>0</v>
      </c>
      <c r="U10" s="84">
        <v>29.22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29.22</v>
      </c>
      <c r="Z10" s="91">
        <v>0</v>
      </c>
      <c r="AA10" s="84">
        <v>0</v>
      </c>
      <c r="AB10" s="84">
        <v>0</v>
      </c>
      <c r="AC10" s="84">
        <v>29.82</v>
      </c>
      <c r="AD10" s="96">
        <f t="shared" ref="AD10:AD32" si="12">Z10+AB10</f>
        <v>0</v>
      </c>
      <c r="AE10" s="52">
        <f t="shared" ref="AE10:AE32" si="13">AA10+AC10</f>
        <v>29.82</v>
      </c>
      <c r="AF10" s="118">
        <v>0.14151451612903199</v>
      </c>
      <c r="AG10" s="117">
        <v>0.42775094086021498</v>
      </c>
      <c r="AH10" s="54">
        <f t="shared" si="6"/>
        <v>8.4060095397869077</v>
      </c>
      <c r="AI10" s="63">
        <f t="shared" si="7"/>
        <v>5.0724048943422986</v>
      </c>
      <c r="AJ10" s="64">
        <v>136.19935291167104</v>
      </c>
      <c r="AK10" s="61">
        <v>54.20647914520616</v>
      </c>
      <c r="AL10" s="66">
        <v>76.603123032413009</v>
      </c>
      <c r="AM10" s="61">
        <v>121.84336501959132</v>
      </c>
      <c r="AS10" s="121"/>
      <c r="BA10" s="42"/>
      <c r="BB10" s="42"/>
    </row>
    <row r="11" spans="1:54" ht="15" customHeight="1" x14ac:dyDescent="0.25">
      <c r="A11" s="25">
        <v>3</v>
      </c>
      <c r="B11" s="69">
        <v>82.95</v>
      </c>
      <c r="C11" s="51">
        <f t="shared" si="0"/>
        <v>20.578859619498761</v>
      </c>
      <c r="D11" s="52">
        <f t="shared" si="1"/>
        <v>89.967427061018839</v>
      </c>
      <c r="E11" s="59">
        <f t="shared" si="2"/>
        <v>-27.596286680517615</v>
      </c>
      <c r="F11" s="68">
        <v>215.59</v>
      </c>
      <c r="G11" s="52">
        <f t="shared" si="3"/>
        <v>131.00563410738744</v>
      </c>
      <c r="H11" s="52">
        <f t="shared" si="4"/>
        <v>76.255719508314172</v>
      </c>
      <c r="I11" s="53">
        <f t="shared" si="5"/>
        <v>8.3286463842983913</v>
      </c>
      <c r="J11" s="58">
        <v>0</v>
      </c>
      <c r="K11" s="81">
        <v>32.909999999999997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32.909999999999997</v>
      </c>
      <c r="R11" s="91">
        <v>0</v>
      </c>
      <c r="S11" s="84">
        <v>0</v>
      </c>
      <c r="T11" s="84">
        <v>0</v>
      </c>
      <c r="U11" s="84">
        <v>29.15</v>
      </c>
      <c r="V11" s="84">
        <v>0</v>
      </c>
      <c r="W11" s="84">
        <v>0</v>
      </c>
      <c r="X11" s="94">
        <f t="shared" si="10"/>
        <v>0</v>
      </c>
      <c r="Y11" s="95">
        <f t="shared" si="11"/>
        <v>29.15</v>
      </c>
      <c r="Z11" s="91">
        <v>0</v>
      </c>
      <c r="AA11" s="84">
        <v>0</v>
      </c>
      <c r="AB11" s="84">
        <v>0</v>
      </c>
      <c r="AC11" s="84">
        <v>29.88</v>
      </c>
      <c r="AD11" s="96">
        <f t="shared" si="12"/>
        <v>0</v>
      </c>
      <c r="AE11" s="52">
        <f t="shared" si="13"/>
        <v>29.88</v>
      </c>
      <c r="AF11" s="118">
        <v>0.14151451612903199</v>
      </c>
      <c r="AG11" s="117">
        <v>0.42775094086021498</v>
      </c>
      <c r="AH11" s="54">
        <f t="shared" si="6"/>
        <v>8.1871318681693594</v>
      </c>
      <c r="AI11" s="63">
        <f t="shared" si="7"/>
        <v>4.8859623786221675</v>
      </c>
      <c r="AJ11" s="64">
        <v>131.00563410738744</v>
      </c>
      <c r="AK11" s="61">
        <v>50.45885961949876</v>
      </c>
      <c r="AL11" s="66">
        <v>76.255719508314172</v>
      </c>
      <c r="AM11" s="61">
        <v>119.11742706101883</v>
      </c>
      <c r="AS11" s="121"/>
      <c r="BA11" s="42"/>
      <c r="BB11" s="42"/>
    </row>
    <row r="12" spans="1:54" ht="15" customHeight="1" x14ac:dyDescent="0.25">
      <c r="A12" s="25">
        <v>4</v>
      </c>
      <c r="B12" s="69">
        <v>84.18</v>
      </c>
      <c r="C12" s="51">
        <f t="shared" si="0"/>
        <v>21.21380263874611</v>
      </c>
      <c r="D12" s="52">
        <f t="shared" si="1"/>
        <v>90.463370082612386</v>
      </c>
      <c r="E12" s="59">
        <f t="shared" si="2"/>
        <v>-27.497172721358488</v>
      </c>
      <c r="F12" s="68">
        <v>208.32</v>
      </c>
      <c r="G12" s="52">
        <f t="shared" si="3"/>
        <v>129.84901185334039</v>
      </c>
      <c r="H12" s="52">
        <f t="shared" si="4"/>
        <v>70.418598639647485</v>
      </c>
      <c r="I12" s="53">
        <f t="shared" si="5"/>
        <v>8.0523895070121192</v>
      </c>
      <c r="J12" s="58">
        <v>0</v>
      </c>
      <c r="K12" s="81">
        <v>32.840000000000003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32.840000000000003</v>
      </c>
      <c r="R12" s="91">
        <v>0</v>
      </c>
      <c r="S12" s="84">
        <v>0</v>
      </c>
      <c r="T12" s="84">
        <v>0</v>
      </c>
      <c r="U12" s="84">
        <v>29.16</v>
      </c>
      <c r="V12" s="84">
        <v>0</v>
      </c>
      <c r="W12" s="84">
        <v>0</v>
      </c>
      <c r="X12" s="94">
        <f t="shared" si="10"/>
        <v>0</v>
      </c>
      <c r="Y12" s="95">
        <f t="shared" si="11"/>
        <v>29.16</v>
      </c>
      <c r="Z12" s="91">
        <v>0</v>
      </c>
      <c r="AA12" s="84">
        <v>0</v>
      </c>
      <c r="AB12" s="84">
        <v>0</v>
      </c>
      <c r="AC12" s="84">
        <v>29.75</v>
      </c>
      <c r="AD12" s="96">
        <f t="shared" si="12"/>
        <v>0</v>
      </c>
      <c r="AE12" s="52">
        <f t="shared" si="13"/>
        <v>29.75</v>
      </c>
      <c r="AF12" s="118">
        <v>0.14151451612903199</v>
      </c>
      <c r="AG12" s="117">
        <v>0.42775094086021498</v>
      </c>
      <c r="AH12" s="54">
        <f t="shared" si="6"/>
        <v>7.9108749908830873</v>
      </c>
      <c r="AI12" s="63">
        <f t="shared" si="7"/>
        <v>4.9150763377813007</v>
      </c>
      <c r="AJ12" s="64">
        <v>129.84901185334039</v>
      </c>
      <c r="AK12" s="61">
        <v>50.96380263874611</v>
      </c>
      <c r="AL12" s="66">
        <v>70.418598639647485</v>
      </c>
      <c r="AM12" s="61">
        <v>119.62337008261238</v>
      </c>
      <c r="AS12" s="121"/>
      <c r="BA12" s="42"/>
      <c r="BB12" s="42"/>
    </row>
    <row r="13" spans="1:54" ht="15.75" x14ac:dyDescent="0.25">
      <c r="A13" s="25">
        <v>5</v>
      </c>
      <c r="B13" s="69">
        <v>86.19</v>
      </c>
      <c r="C13" s="51">
        <f t="shared" si="0"/>
        <v>24.53857339093037</v>
      </c>
      <c r="D13" s="52">
        <f t="shared" si="1"/>
        <v>88.915612157659837</v>
      </c>
      <c r="E13" s="59">
        <f t="shared" si="2"/>
        <v>-27.264185548590198</v>
      </c>
      <c r="F13" s="68">
        <v>217.95</v>
      </c>
      <c r="G13" s="52">
        <f t="shared" si="3"/>
        <v>138.24572060226245</v>
      </c>
      <c r="H13" s="52">
        <f t="shared" si="4"/>
        <v>71.285953982321018</v>
      </c>
      <c r="I13" s="53">
        <f t="shared" si="5"/>
        <v>8.4183254154165148</v>
      </c>
      <c r="J13" s="58">
        <v>0</v>
      </c>
      <c r="K13" s="81">
        <v>32.67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32.67</v>
      </c>
      <c r="R13" s="91">
        <v>0</v>
      </c>
      <c r="S13" s="84">
        <v>0</v>
      </c>
      <c r="T13" s="84">
        <v>0</v>
      </c>
      <c r="U13" s="84">
        <v>29.16</v>
      </c>
      <c r="V13" s="84">
        <v>0</v>
      </c>
      <c r="W13" s="84">
        <v>0</v>
      </c>
      <c r="X13" s="94">
        <f t="shared" si="10"/>
        <v>0</v>
      </c>
      <c r="Y13" s="95">
        <f t="shared" si="11"/>
        <v>29.16</v>
      </c>
      <c r="Z13" s="91">
        <v>0</v>
      </c>
      <c r="AA13" s="84">
        <v>0</v>
      </c>
      <c r="AB13" s="84">
        <v>0</v>
      </c>
      <c r="AC13" s="84">
        <v>30.16</v>
      </c>
      <c r="AD13" s="96">
        <f t="shared" si="12"/>
        <v>0</v>
      </c>
      <c r="AE13" s="52">
        <f t="shared" si="13"/>
        <v>30.16</v>
      </c>
      <c r="AF13" s="118">
        <v>0.14151451612903199</v>
      </c>
      <c r="AG13" s="117">
        <v>0.42775094086021498</v>
      </c>
      <c r="AH13" s="54">
        <f t="shared" si="6"/>
        <v>8.2768108992874829</v>
      </c>
      <c r="AI13" s="63">
        <f t="shared" si="7"/>
        <v>4.978063510549589</v>
      </c>
      <c r="AJ13" s="64">
        <v>138.24572060226245</v>
      </c>
      <c r="AK13" s="61">
        <v>54.69857339093037</v>
      </c>
      <c r="AL13" s="66">
        <v>71.285953982321018</v>
      </c>
      <c r="AM13" s="61">
        <v>118.07561215765983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87.710000000000008</v>
      </c>
      <c r="C14" s="51">
        <f t="shared" si="0"/>
        <v>23.280151952449</v>
      </c>
      <c r="D14" s="52">
        <f t="shared" si="1"/>
        <v>91.866163129723304</v>
      </c>
      <c r="E14" s="59">
        <f t="shared" si="2"/>
        <v>-27.436315082172307</v>
      </c>
      <c r="F14" s="68">
        <v>208.43</v>
      </c>
      <c r="G14" s="52">
        <f t="shared" si="3"/>
        <v>128.23423988927343</v>
      </c>
      <c r="H14" s="52">
        <f t="shared" si="4"/>
        <v>72.108031015292809</v>
      </c>
      <c r="I14" s="53">
        <f t="shared" si="5"/>
        <v>8.0877290954337546</v>
      </c>
      <c r="J14" s="58">
        <v>0</v>
      </c>
      <c r="K14" s="81">
        <v>32.89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32.89</v>
      </c>
      <c r="R14" s="91">
        <v>0.32</v>
      </c>
      <c r="S14" s="84">
        <v>0</v>
      </c>
      <c r="T14" s="84">
        <v>0</v>
      </c>
      <c r="U14" s="84">
        <v>29.16</v>
      </c>
      <c r="V14" s="84">
        <v>0</v>
      </c>
      <c r="W14" s="84">
        <v>0</v>
      </c>
      <c r="X14" s="94">
        <f t="shared" si="10"/>
        <v>0.32</v>
      </c>
      <c r="Y14" s="95">
        <f t="shared" si="11"/>
        <v>29.16</v>
      </c>
      <c r="Z14" s="91">
        <v>0.5</v>
      </c>
      <c r="AA14" s="84">
        <v>0</v>
      </c>
      <c r="AB14" s="84">
        <v>0</v>
      </c>
      <c r="AC14" s="84">
        <v>30.13</v>
      </c>
      <c r="AD14" s="96">
        <f t="shared" si="12"/>
        <v>0.5</v>
      </c>
      <c r="AE14" s="52">
        <f t="shared" si="13"/>
        <v>30.13</v>
      </c>
      <c r="AF14" s="118">
        <v>0.14151451612903199</v>
      </c>
      <c r="AG14" s="117">
        <v>0.42775094086021498</v>
      </c>
      <c r="AH14" s="54">
        <f t="shared" si="6"/>
        <v>7.9462145793047227</v>
      </c>
      <c r="AI14" s="63">
        <f t="shared" si="7"/>
        <v>5.0259339769674796</v>
      </c>
      <c r="AJ14" s="64">
        <v>128.73423988927343</v>
      </c>
      <c r="AK14" s="61">
        <v>53.410151952448999</v>
      </c>
      <c r="AL14" s="66">
        <v>72.428031015292802</v>
      </c>
      <c r="AM14" s="61">
        <v>121.0261631297233</v>
      </c>
      <c r="AS14" s="121"/>
      <c r="BA14" s="42"/>
      <c r="BB14" s="42"/>
    </row>
    <row r="15" spans="1:54" ht="15.75" x14ac:dyDescent="0.25">
      <c r="A15" s="25">
        <v>7</v>
      </c>
      <c r="B15" s="69">
        <v>94.97</v>
      </c>
      <c r="C15" s="51">
        <f t="shared" si="0"/>
        <v>25.769622083592441</v>
      </c>
      <c r="D15" s="52">
        <f t="shared" si="1"/>
        <v>96.232689843743671</v>
      </c>
      <c r="E15" s="59">
        <f t="shared" si="2"/>
        <v>-27.032311927336139</v>
      </c>
      <c r="F15" s="68">
        <v>193.59</v>
      </c>
      <c r="G15" s="52">
        <f t="shared" si="3"/>
        <v>123.55747864057524</v>
      </c>
      <c r="H15" s="52">
        <f t="shared" si="4"/>
        <v>62.298947966144951</v>
      </c>
      <c r="I15" s="53">
        <f t="shared" si="5"/>
        <v>7.7335733932798085</v>
      </c>
      <c r="J15" s="58">
        <v>0</v>
      </c>
      <c r="K15" s="81">
        <v>32.68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32.68</v>
      </c>
      <c r="R15" s="91">
        <v>2.84</v>
      </c>
      <c r="S15" s="84">
        <v>0</v>
      </c>
      <c r="T15" s="84">
        <v>0</v>
      </c>
      <c r="U15" s="84">
        <v>29.11</v>
      </c>
      <c r="V15" s="84">
        <v>0</v>
      </c>
      <c r="W15" s="84">
        <v>0</v>
      </c>
      <c r="X15" s="94">
        <f t="shared" si="10"/>
        <v>2.84</v>
      </c>
      <c r="Y15" s="95">
        <f t="shared" si="11"/>
        <v>29.11</v>
      </c>
      <c r="Z15" s="91">
        <v>3.5</v>
      </c>
      <c r="AA15" s="84">
        <v>0</v>
      </c>
      <c r="AB15" s="84">
        <v>0</v>
      </c>
      <c r="AC15" s="84">
        <v>30.06</v>
      </c>
      <c r="AD15" s="96">
        <f t="shared" si="12"/>
        <v>3.5</v>
      </c>
      <c r="AE15" s="52">
        <f t="shared" si="13"/>
        <v>30.06</v>
      </c>
      <c r="AF15" s="118">
        <v>0.14151451612903199</v>
      </c>
      <c r="AG15" s="117">
        <v>0.42775094086021498</v>
      </c>
      <c r="AH15" s="54">
        <f t="shared" si="6"/>
        <v>7.5920588771507767</v>
      </c>
      <c r="AI15" s="63">
        <f t="shared" si="7"/>
        <v>5.2199371318036469</v>
      </c>
      <c r="AJ15" s="64">
        <v>127.05747864057524</v>
      </c>
      <c r="AK15" s="61">
        <v>55.82962208359244</v>
      </c>
      <c r="AL15" s="66">
        <v>65.138947966144954</v>
      </c>
      <c r="AM15" s="61">
        <v>125.34268984374367</v>
      </c>
      <c r="AS15" s="121"/>
      <c r="BA15" s="42"/>
      <c r="BB15" s="42"/>
    </row>
    <row r="16" spans="1:54" ht="15.75" x14ac:dyDescent="0.25">
      <c r="A16" s="25">
        <v>8</v>
      </c>
      <c r="B16" s="69">
        <v>113.79999999999998</v>
      </c>
      <c r="C16" s="51">
        <f t="shared" si="0"/>
        <v>34.508352273251134</v>
      </c>
      <c r="D16" s="52">
        <f t="shared" si="1"/>
        <v>105.77689614559412</v>
      </c>
      <c r="E16" s="59">
        <f t="shared" si="2"/>
        <v>-26.485248418845295</v>
      </c>
      <c r="F16" s="68">
        <v>192.33</v>
      </c>
      <c r="G16" s="52">
        <f t="shared" si="3"/>
        <v>126.40951795810638</v>
      </c>
      <c r="H16" s="52">
        <f t="shared" si="4"/>
        <v>57.672394768965916</v>
      </c>
      <c r="I16" s="53">
        <f t="shared" si="5"/>
        <v>8.2480872729277017</v>
      </c>
      <c r="J16" s="58">
        <v>0</v>
      </c>
      <c r="K16" s="81">
        <v>32.72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32.72</v>
      </c>
      <c r="R16" s="91">
        <v>10.940000000000001</v>
      </c>
      <c r="S16" s="84">
        <v>0</v>
      </c>
      <c r="T16" s="84">
        <v>0</v>
      </c>
      <c r="U16" s="84">
        <v>29.13</v>
      </c>
      <c r="V16" s="84">
        <v>0</v>
      </c>
      <c r="W16" s="84">
        <v>0</v>
      </c>
      <c r="X16" s="94">
        <f t="shared" si="10"/>
        <v>10.940000000000001</v>
      </c>
      <c r="Y16" s="95">
        <f t="shared" si="11"/>
        <v>29.13</v>
      </c>
      <c r="Z16" s="91">
        <v>10.199999999999999</v>
      </c>
      <c r="AA16" s="84">
        <v>0</v>
      </c>
      <c r="AB16" s="84">
        <v>0</v>
      </c>
      <c r="AC16" s="84">
        <v>32.14</v>
      </c>
      <c r="AD16" s="96">
        <f t="shared" si="12"/>
        <v>10.199999999999999</v>
      </c>
      <c r="AE16" s="52">
        <f t="shared" si="13"/>
        <v>32.14</v>
      </c>
      <c r="AF16" s="118">
        <v>0.14151451612903199</v>
      </c>
      <c r="AG16" s="117">
        <v>0.42775094086021498</v>
      </c>
      <c r="AH16" s="54">
        <f t="shared" si="6"/>
        <v>8.1065727567986698</v>
      </c>
      <c r="AI16" s="63">
        <f t="shared" si="7"/>
        <v>5.8070006402944898</v>
      </c>
      <c r="AJ16" s="64">
        <v>136.60951795810638</v>
      </c>
      <c r="AK16" s="61">
        <v>66.648352273251135</v>
      </c>
      <c r="AL16" s="66">
        <v>68.612394768965913</v>
      </c>
      <c r="AM16" s="61">
        <v>134.90689614559412</v>
      </c>
      <c r="AS16" s="121"/>
      <c r="BA16" s="42"/>
      <c r="BB16" s="42"/>
    </row>
    <row r="17" spans="1:54" ht="15.75" x14ac:dyDescent="0.25">
      <c r="A17" s="25">
        <v>9</v>
      </c>
      <c r="B17" s="69">
        <v>126.58</v>
      </c>
      <c r="C17" s="51">
        <f t="shared" si="0"/>
        <v>39.04364041764731</v>
      </c>
      <c r="D17" s="52">
        <f t="shared" si="1"/>
        <v>113.50525232358584</v>
      </c>
      <c r="E17" s="59">
        <f t="shared" si="2"/>
        <v>-25.968892741233162</v>
      </c>
      <c r="F17" s="68">
        <v>201.32</v>
      </c>
      <c r="G17" s="52">
        <f t="shared" si="3"/>
        <v>135.76700145613441</v>
      </c>
      <c r="H17" s="52">
        <f t="shared" si="4"/>
        <v>56.826496303650963</v>
      </c>
      <c r="I17" s="53">
        <f t="shared" si="5"/>
        <v>8.7265022402146393</v>
      </c>
      <c r="J17" s="58">
        <v>0</v>
      </c>
      <c r="K17" s="81">
        <v>32.520000000000003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32.520000000000003</v>
      </c>
      <c r="R17" s="91">
        <v>14.24</v>
      </c>
      <c r="S17" s="84">
        <v>0</v>
      </c>
      <c r="T17" s="84">
        <v>0</v>
      </c>
      <c r="U17" s="84">
        <v>28.75</v>
      </c>
      <c r="V17" s="84">
        <v>0</v>
      </c>
      <c r="W17" s="84">
        <v>0</v>
      </c>
      <c r="X17" s="94">
        <f t="shared" si="10"/>
        <v>14.24</v>
      </c>
      <c r="Y17" s="95">
        <f t="shared" si="11"/>
        <v>28.75</v>
      </c>
      <c r="Z17" s="91">
        <v>10.5</v>
      </c>
      <c r="AA17" s="84">
        <v>0</v>
      </c>
      <c r="AB17" s="84">
        <v>0</v>
      </c>
      <c r="AC17" s="84">
        <v>31.24</v>
      </c>
      <c r="AD17" s="96">
        <f t="shared" si="12"/>
        <v>10.5</v>
      </c>
      <c r="AE17" s="52">
        <f t="shared" si="13"/>
        <v>31.24</v>
      </c>
      <c r="AF17" s="118">
        <v>0.14151451612903199</v>
      </c>
      <c r="AG17" s="117">
        <v>0.42775094086021498</v>
      </c>
      <c r="AH17" s="54">
        <f t="shared" si="6"/>
        <v>8.5849877240856074</v>
      </c>
      <c r="AI17" s="63">
        <f t="shared" si="7"/>
        <v>6.1233563179066266</v>
      </c>
      <c r="AJ17" s="64">
        <v>146.26700145613441</v>
      </c>
      <c r="AK17" s="61">
        <v>70.283640417647305</v>
      </c>
      <c r="AL17" s="66">
        <v>71.066496303650965</v>
      </c>
      <c r="AM17" s="61">
        <v>142.25525232358584</v>
      </c>
      <c r="AS17" s="121"/>
      <c r="BA17" s="42"/>
      <c r="BB17" s="42"/>
    </row>
    <row r="18" spans="1:54" ht="15.75" x14ac:dyDescent="0.25">
      <c r="A18" s="25">
        <v>10</v>
      </c>
      <c r="B18" s="69">
        <v>127.06</v>
      </c>
      <c r="C18" s="51">
        <f t="shared" si="0"/>
        <v>36.961167994876618</v>
      </c>
      <c r="D18" s="52">
        <f t="shared" si="1"/>
        <v>116.21868726786842</v>
      </c>
      <c r="E18" s="59">
        <f t="shared" si="2"/>
        <v>-26.119855262745013</v>
      </c>
      <c r="F18" s="68">
        <v>201.43</v>
      </c>
      <c r="G18" s="52">
        <f t="shared" si="3"/>
        <v>138.20969332547656</v>
      </c>
      <c r="H18" s="52">
        <f t="shared" si="4"/>
        <v>54.218687082276126</v>
      </c>
      <c r="I18" s="53">
        <f t="shared" si="5"/>
        <v>9.0016195922473194</v>
      </c>
      <c r="J18" s="58">
        <v>0</v>
      </c>
      <c r="K18" s="81">
        <v>32.69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32.69</v>
      </c>
      <c r="R18" s="91">
        <v>19.57</v>
      </c>
      <c r="S18" s="84">
        <v>0</v>
      </c>
      <c r="T18" s="84">
        <v>0</v>
      </c>
      <c r="U18" s="84">
        <v>28.55</v>
      </c>
      <c r="V18" s="84">
        <v>0</v>
      </c>
      <c r="W18" s="84">
        <v>0</v>
      </c>
      <c r="X18" s="94">
        <f t="shared" si="10"/>
        <v>19.57</v>
      </c>
      <c r="Y18" s="95">
        <f t="shared" si="11"/>
        <v>28.55</v>
      </c>
      <c r="Z18" s="91">
        <v>12.3</v>
      </c>
      <c r="AA18" s="84">
        <v>0</v>
      </c>
      <c r="AB18" s="84">
        <v>0</v>
      </c>
      <c r="AC18" s="84">
        <v>31.47</v>
      </c>
      <c r="AD18" s="96">
        <f t="shared" si="12"/>
        <v>12.3</v>
      </c>
      <c r="AE18" s="52">
        <f t="shared" si="13"/>
        <v>31.47</v>
      </c>
      <c r="AF18" s="118">
        <v>0.14151451612903199</v>
      </c>
      <c r="AG18" s="117">
        <v>0.42775094086021498</v>
      </c>
      <c r="AH18" s="54">
        <f t="shared" si="6"/>
        <v>8.8601050761182876</v>
      </c>
      <c r="AI18" s="63">
        <f t="shared" si="7"/>
        <v>6.1423937963947708</v>
      </c>
      <c r="AJ18" s="64">
        <v>150.50969332547658</v>
      </c>
      <c r="AK18" s="61">
        <v>68.431167994876617</v>
      </c>
      <c r="AL18" s="66">
        <v>73.788687082276127</v>
      </c>
      <c r="AM18" s="61">
        <v>144.76868726786842</v>
      </c>
      <c r="AS18" s="121"/>
      <c r="BA18" s="42"/>
      <c r="BB18" s="42"/>
    </row>
    <row r="19" spans="1:54" ht="15.75" x14ac:dyDescent="0.25">
      <c r="A19" s="25">
        <v>11</v>
      </c>
      <c r="B19" s="69">
        <v>126.52000000000001</v>
      </c>
      <c r="C19" s="51">
        <f t="shared" si="0"/>
        <v>38.666277338289675</v>
      </c>
      <c r="D19" s="52">
        <f t="shared" si="1"/>
        <v>113.65829331459832</v>
      </c>
      <c r="E19" s="59">
        <f t="shared" si="2"/>
        <v>-25.804570652887982</v>
      </c>
      <c r="F19" s="68">
        <v>198.56</v>
      </c>
      <c r="G19" s="52">
        <f t="shared" si="3"/>
        <v>138.45492539375266</v>
      </c>
      <c r="H19" s="52">
        <f t="shared" si="4"/>
        <v>50.991736042916081</v>
      </c>
      <c r="I19" s="53">
        <f t="shared" si="5"/>
        <v>9.1133385633312649</v>
      </c>
      <c r="J19" s="58">
        <v>0</v>
      </c>
      <c r="K19" s="81">
        <v>32.340000000000003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32.340000000000003</v>
      </c>
      <c r="R19" s="91">
        <v>24.479999999999997</v>
      </c>
      <c r="S19" s="84">
        <v>0</v>
      </c>
      <c r="T19" s="84">
        <v>0</v>
      </c>
      <c r="U19" s="84">
        <v>28.15</v>
      </c>
      <c r="V19" s="84">
        <v>0</v>
      </c>
      <c r="W19" s="84">
        <v>0</v>
      </c>
      <c r="X19" s="94">
        <f t="shared" si="10"/>
        <v>24.479999999999997</v>
      </c>
      <c r="Y19" s="95">
        <f t="shared" si="11"/>
        <v>28.15</v>
      </c>
      <c r="Z19" s="91">
        <v>13.2</v>
      </c>
      <c r="AA19" s="84">
        <v>0</v>
      </c>
      <c r="AB19" s="84">
        <v>0</v>
      </c>
      <c r="AC19" s="84">
        <v>31.52</v>
      </c>
      <c r="AD19" s="96">
        <f t="shared" si="12"/>
        <v>13.2</v>
      </c>
      <c r="AE19" s="52">
        <f t="shared" si="13"/>
        <v>31.52</v>
      </c>
      <c r="AF19" s="118">
        <v>0.14151451612903199</v>
      </c>
      <c r="AG19" s="117">
        <v>0.42775094086021498</v>
      </c>
      <c r="AH19" s="54">
        <f t="shared" si="6"/>
        <v>8.971824047202233</v>
      </c>
      <c r="AI19" s="63">
        <f t="shared" si="7"/>
        <v>6.1076784062518072</v>
      </c>
      <c r="AJ19" s="64">
        <v>151.65492539375265</v>
      </c>
      <c r="AK19" s="61">
        <v>70.186277338289671</v>
      </c>
      <c r="AL19" s="66">
        <v>75.471736042916078</v>
      </c>
      <c r="AM19" s="61">
        <v>141.80829331459833</v>
      </c>
      <c r="AS19" s="121"/>
      <c r="BA19" s="42"/>
      <c r="BB19" s="42"/>
    </row>
    <row r="20" spans="1:54" ht="15.75" x14ac:dyDescent="0.25">
      <c r="A20" s="25">
        <v>12</v>
      </c>
      <c r="B20" s="69">
        <v>123.83</v>
      </c>
      <c r="C20" s="51">
        <f t="shared" si="0"/>
        <v>36.848983608896717</v>
      </c>
      <c r="D20" s="52">
        <f t="shared" si="1"/>
        <v>113.00069551749091</v>
      </c>
      <c r="E20" s="59">
        <f t="shared" si="2"/>
        <v>-26.019679126387622</v>
      </c>
      <c r="F20" s="68">
        <v>199.44</v>
      </c>
      <c r="G20" s="52">
        <f t="shared" si="3"/>
        <v>136.99421974310317</v>
      </c>
      <c r="H20" s="52">
        <f t="shared" si="4"/>
        <v>53.295962024010933</v>
      </c>
      <c r="I20" s="53">
        <f t="shared" si="5"/>
        <v>9.1498182328858739</v>
      </c>
      <c r="J20" s="58">
        <v>0</v>
      </c>
      <c r="K20" s="81">
        <v>32.47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32.47</v>
      </c>
      <c r="R20" s="91">
        <v>27.060000000000002</v>
      </c>
      <c r="S20" s="84">
        <v>0</v>
      </c>
      <c r="T20" s="84">
        <v>0</v>
      </c>
      <c r="U20" s="84">
        <v>27.95</v>
      </c>
      <c r="V20" s="84">
        <v>0</v>
      </c>
      <c r="W20" s="84">
        <v>0</v>
      </c>
      <c r="X20" s="94">
        <f t="shared" si="10"/>
        <v>27.060000000000002</v>
      </c>
      <c r="Y20" s="95">
        <f t="shared" si="11"/>
        <v>27.95</v>
      </c>
      <c r="Z20" s="91">
        <v>10.7</v>
      </c>
      <c r="AA20" s="84">
        <v>0</v>
      </c>
      <c r="AB20" s="84">
        <v>0</v>
      </c>
      <c r="AC20" s="84">
        <v>31.24</v>
      </c>
      <c r="AD20" s="96">
        <f t="shared" si="12"/>
        <v>10.7</v>
      </c>
      <c r="AE20" s="52">
        <f t="shared" si="13"/>
        <v>31.24</v>
      </c>
      <c r="AF20" s="118">
        <v>0.14151451612903199</v>
      </c>
      <c r="AG20" s="117">
        <v>0.42775094086021498</v>
      </c>
      <c r="AH20" s="54">
        <f t="shared" si="6"/>
        <v>9.0083037167568421</v>
      </c>
      <c r="AI20" s="63">
        <f t="shared" si="7"/>
        <v>6.0225699327521625</v>
      </c>
      <c r="AJ20" s="64">
        <v>147.69421974310316</v>
      </c>
      <c r="AK20" s="61">
        <v>68.088983608896712</v>
      </c>
      <c r="AL20" s="66">
        <v>80.355962024010935</v>
      </c>
      <c r="AM20" s="61">
        <v>140.95069551749091</v>
      </c>
      <c r="AS20" s="121"/>
      <c r="BA20" s="42"/>
      <c r="BB20" s="42"/>
    </row>
    <row r="21" spans="1:54" ht="15.75" x14ac:dyDescent="0.25">
      <c r="A21" s="25">
        <v>13</v>
      </c>
      <c r="B21" s="69">
        <v>126.67</v>
      </c>
      <c r="C21" s="51">
        <f t="shared" si="0"/>
        <v>37.802844200286529</v>
      </c>
      <c r="D21" s="52">
        <f t="shared" si="1"/>
        <v>114.75152514193113</v>
      </c>
      <c r="E21" s="59">
        <f t="shared" si="2"/>
        <v>-25.884369342217674</v>
      </c>
      <c r="F21" s="68">
        <v>190.07</v>
      </c>
      <c r="G21" s="52">
        <f t="shared" si="3"/>
        <v>139.04046048758627</v>
      </c>
      <c r="H21" s="52">
        <f t="shared" si="4"/>
        <v>42.043879771056339</v>
      </c>
      <c r="I21" s="53">
        <f t="shared" si="5"/>
        <v>8.9856597413573773</v>
      </c>
      <c r="J21" s="58">
        <v>0</v>
      </c>
      <c r="K21" s="81">
        <v>32.409999999999997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32.409999999999997</v>
      </c>
      <c r="R21" s="91">
        <v>32.61</v>
      </c>
      <c r="S21" s="84">
        <v>0</v>
      </c>
      <c r="T21" s="84">
        <v>0</v>
      </c>
      <c r="U21" s="84">
        <v>27.91</v>
      </c>
      <c r="V21" s="84">
        <v>0</v>
      </c>
      <c r="W21" s="84">
        <v>0</v>
      </c>
      <c r="X21" s="94">
        <f t="shared" si="10"/>
        <v>32.61</v>
      </c>
      <c r="Y21" s="95">
        <f t="shared" si="11"/>
        <v>27.91</v>
      </c>
      <c r="Z21" s="91">
        <v>10.199999999999999</v>
      </c>
      <c r="AA21" s="84">
        <v>0</v>
      </c>
      <c r="AB21" s="84">
        <v>0</v>
      </c>
      <c r="AC21" s="84">
        <v>31.19</v>
      </c>
      <c r="AD21" s="96">
        <f t="shared" si="12"/>
        <v>10.199999999999999</v>
      </c>
      <c r="AE21" s="52">
        <f t="shared" si="13"/>
        <v>31.19</v>
      </c>
      <c r="AF21" s="118">
        <v>0.14151451612903199</v>
      </c>
      <c r="AG21" s="117">
        <v>0.42775094086021498</v>
      </c>
      <c r="AH21" s="54">
        <f t="shared" si="6"/>
        <v>8.8441452252283455</v>
      </c>
      <c r="AI21" s="63">
        <f t="shared" si="7"/>
        <v>6.0978797169221082</v>
      </c>
      <c r="AJ21" s="64">
        <v>149.24046048758626</v>
      </c>
      <c r="AK21" s="61">
        <v>68.992844200286527</v>
      </c>
      <c r="AL21" s="66">
        <v>74.653879771056339</v>
      </c>
      <c r="AM21" s="61">
        <v>142.66152514193112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121.41</v>
      </c>
      <c r="C22" s="51">
        <f t="shared" si="0"/>
        <v>36.440429028005312</v>
      </c>
      <c r="D22" s="52">
        <f t="shared" si="1"/>
        <v>110.89224135519214</v>
      </c>
      <c r="E22" s="59">
        <f t="shared" si="2"/>
        <v>-25.922670383197477</v>
      </c>
      <c r="F22" s="68">
        <v>192.28</v>
      </c>
      <c r="G22" s="52">
        <f t="shared" si="3"/>
        <v>133.9206211982611</v>
      </c>
      <c r="H22" s="52">
        <f t="shared" si="4"/>
        <v>49.518497682747103</v>
      </c>
      <c r="I22" s="53">
        <f t="shared" si="5"/>
        <v>8.8408811189917991</v>
      </c>
      <c r="J22" s="58">
        <v>0</v>
      </c>
      <c r="K22" s="81">
        <v>32.31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32.31</v>
      </c>
      <c r="R22" s="91">
        <v>27.990000000000002</v>
      </c>
      <c r="S22" s="84">
        <v>0</v>
      </c>
      <c r="T22" s="84">
        <v>0</v>
      </c>
      <c r="U22" s="84">
        <v>28.29</v>
      </c>
      <c r="V22" s="84">
        <v>0</v>
      </c>
      <c r="W22" s="84">
        <v>0</v>
      </c>
      <c r="X22" s="94">
        <f t="shared" si="10"/>
        <v>27.990000000000002</v>
      </c>
      <c r="Y22" s="95">
        <f t="shared" si="11"/>
        <v>28.29</v>
      </c>
      <c r="Z22" s="91">
        <v>8.8000000000000007</v>
      </c>
      <c r="AA22" s="84">
        <v>0</v>
      </c>
      <c r="AB22" s="84">
        <v>0</v>
      </c>
      <c r="AC22" s="84">
        <v>31.23</v>
      </c>
      <c r="AD22" s="96">
        <f t="shared" si="12"/>
        <v>8.8000000000000007</v>
      </c>
      <c r="AE22" s="52">
        <f t="shared" si="13"/>
        <v>31.23</v>
      </c>
      <c r="AF22" s="118">
        <v>0.14151451612903199</v>
      </c>
      <c r="AG22" s="117">
        <v>0.42775094086021498</v>
      </c>
      <c r="AH22" s="54">
        <f t="shared" si="6"/>
        <v>8.6993666028627672</v>
      </c>
      <c r="AI22" s="63">
        <f t="shared" si="7"/>
        <v>5.9595786759423106</v>
      </c>
      <c r="AJ22" s="64">
        <v>142.72062119826111</v>
      </c>
      <c r="AK22" s="61">
        <v>67.670429028005316</v>
      </c>
      <c r="AL22" s="66">
        <v>77.508497682747105</v>
      </c>
      <c r="AM22" s="61">
        <v>139.18224135519213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138.09</v>
      </c>
      <c r="C23" s="51">
        <f t="shared" si="0"/>
        <v>39.422312065281503</v>
      </c>
      <c r="D23" s="52">
        <f t="shared" si="1"/>
        <v>124.03057939612926</v>
      </c>
      <c r="E23" s="59">
        <f t="shared" si="2"/>
        <v>-25.36289146141079</v>
      </c>
      <c r="F23" s="68">
        <v>229.56</v>
      </c>
      <c r="G23" s="52">
        <f t="shared" si="3"/>
        <v>155.5399025316359</v>
      </c>
      <c r="H23" s="52">
        <f t="shared" si="4"/>
        <v>63.922186974333727</v>
      </c>
      <c r="I23" s="53">
        <f t="shared" si="5"/>
        <v>10.097910494030369</v>
      </c>
      <c r="J23" s="58">
        <v>0</v>
      </c>
      <c r="K23" s="81">
        <v>32.22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32.22</v>
      </c>
      <c r="R23" s="91">
        <v>20.89</v>
      </c>
      <c r="S23" s="84">
        <v>0</v>
      </c>
      <c r="T23" s="84">
        <v>0</v>
      </c>
      <c r="U23" s="84">
        <v>28.26</v>
      </c>
      <c r="V23" s="84">
        <v>0</v>
      </c>
      <c r="W23" s="84">
        <v>0</v>
      </c>
      <c r="X23" s="94">
        <f t="shared" si="10"/>
        <v>20.89</v>
      </c>
      <c r="Y23" s="95">
        <f t="shared" si="11"/>
        <v>28.26</v>
      </c>
      <c r="Z23" s="91">
        <v>11.7</v>
      </c>
      <c r="AA23" s="84">
        <v>0</v>
      </c>
      <c r="AB23" s="84">
        <v>0</v>
      </c>
      <c r="AC23" s="84">
        <v>31.45</v>
      </c>
      <c r="AD23" s="96">
        <f t="shared" si="12"/>
        <v>11.7</v>
      </c>
      <c r="AE23" s="52">
        <f t="shared" si="13"/>
        <v>31.45</v>
      </c>
      <c r="AF23" s="118">
        <v>0.14151451612903199</v>
      </c>
      <c r="AG23" s="117">
        <v>0.42775094086021498</v>
      </c>
      <c r="AH23" s="54">
        <f t="shared" si="6"/>
        <v>9.9563959779013373</v>
      </c>
      <c r="AI23" s="63">
        <f t="shared" si="7"/>
        <v>6.4293575977289947</v>
      </c>
      <c r="AJ23" s="64">
        <v>167.23990253163589</v>
      </c>
      <c r="AK23" s="61">
        <v>70.872312065281506</v>
      </c>
      <c r="AL23" s="66">
        <v>84.812186974333727</v>
      </c>
      <c r="AM23" s="61">
        <v>152.29057939612926</v>
      </c>
      <c r="AS23" s="121"/>
      <c r="BA23" s="42"/>
      <c r="BB23" s="42"/>
    </row>
    <row r="24" spans="1:54" ht="15.75" x14ac:dyDescent="0.25">
      <c r="A24" s="25">
        <v>16</v>
      </c>
      <c r="B24" s="69">
        <v>149.25</v>
      </c>
      <c r="C24" s="51">
        <f t="shared" si="0"/>
        <v>42.407299727018128</v>
      </c>
      <c r="D24" s="52">
        <f t="shared" si="1"/>
        <v>131.96166889775694</v>
      </c>
      <c r="E24" s="59">
        <f t="shared" si="2"/>
        <v>-25.118968624775071</v>
      </c>
      <c r="F24" s="68">
        <v>242.77</v>
      </c>
      <c r="G24" s="52">
        <f t="shared" si="3"/>
        <v>157.86994031768822</v>
      </c>
      <c r="H24" s="52">
        <f t="shared" si="4"/>
        <v>74.931348221567816</v>
      </c>
      <c r="I24" s="53">
        <f t="shared" si="5"/>
        <v>9.9687114607440286</v>
      </c>
      <c r="J24" s="58">
        <v>0</v>
      </c>
      <c r="K24" s="81">
        <v>32.299999999999997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32.299999999999997</v>
      </c>
      <c r="R24" s="91">
        <v>13.38</v>
      </c>
      <c r="S24" s="84">
        <v>0</v>
      </c>
      <c r="T24" s="84">
        <v>0</v>
      </c>
      <c r="U24" s="84">
        <v>28.26</v>
      </c>
      <c r="V24" s="84">
        <v>0</v>
      </c>
      <c r="W24" s="84">
        <v>0</v>
      </c>
      <c r="X24" s="94">
        <f t="shared" si="10"/>
        <v>13.38</v>
      </c>
      <c r="Y24" s="95">
        <f t="shared" si="11"/>
        <v>28.26</v>
      </c>
      <c r="Z24" s="91">
        <v>2.6</v>
      </c>
      <c r="AA24" s="84">
        <v>0</v>
      </c>
      <c r="AB24" s="84">
        <v>0</v>
      </c>
      <c r="AC24" s="84">
        <v>31.78</v>
      </c>
      <c r="AD24" s="96">
        <f t="shared" si="12"/>
        <v>2.6</v>
      </c>
      <c r="AE24" s="52">
        <f t="shared" si="13"/>
        <v>31.78</v>
      </c>
      <c r="AF24" s="118">
        <v>0.14151451612903199</v>
      </c>
      <c r="AG24" s="117">
        <v>0.42775094086021498</v>
      </c>
      <c r="AH24" s="54">
        <f t="shared" si="6"/>
        <v>9.8271969446149967</v>
      </c>
      <c r="AI24" s="63">
        <f t="shared" si="7"/>
        <v>6.7532804343647115</v>
      </c>
      <c r="AJ24" s="64">
        <v>160.46994031768821</v>
      </c>
      <c r="AK24" s="61">
        <v>74.187299727018129</v>
      </c>
      <c r="AL24" s="66">
        <v>88.311348221567812</v>
      </c>
      <c r="AM24" s="61">
        <v>160.22166889775693</v>
      </c>
      <c r="AS24" s="121"/>
      <c r="BA24" s="42"/>
      <c r="BB24" s="42"/>
    </row>
    <row r="25" spans="1:54" ht="15.75" x14ac:dyDescent="0.25">
      <c r="A25" s="25">
        <v>17</v>
      </c>
      <c r="B25" s="69">
        <v>143.63999999999999</v>
      </c>
      <c r="C25" s="51">
        <f t="shared" si="0"/>
        <v>41.776224475319282</v>
      </c>
      <c r="D25" s="52">
        <f t="shared" si="1"/>
        <v>127.41818920649055</v>
      </c>
      <c r="E25" s="59">
        <f t="shared" si="2"/>
        <v>-25.554413681809848</v>
      </c>
      <c r="F25" s="68">
        <v>245.75</v>
      </c>
      <c r="G25" s="52">
        <f t="shared" si="3"/>
        <v>155.12931656763021</v>
      </c>
      <c r="H25" s="52">
        <f t="shared" si="4"/>
        <v>80.919109889935527</v>
      </c>
      <c r="I25" s="53">
        <f t="shared" si="5"/>
        <v>9.7015735424342573</v>
      </c>
      <c r="J25" s="58">
        <v>0</v>
      </c>
      <c r="K25" s="81">
        <v>32.43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32.43</v>
      </c>
      <c r="R25" s="91">
        <v>4.17</v>
      </c>
      <c r="S25" s="84">
        <v>0</v>
      </c>
      <c r="T25" s="84">
        <v>0</v>
      </c>
      <c r="U25" s="84">
        <v>23.35</v>
      </c>
      <c r="V25" s="84">
        <v>0</v>
      </c>
      <c r="W25" s="84">
        <v>0</v>
      </c>
      <c r="X25" s="94">
        <f t="shared" si="10"/>
        <v>4.17</v>
      </c>
      <c r="Y25" s="95">
        <f t="shared" si="11"/>
        <v>23.35</v>
      </c>
      <c r="Z25" s="91">
        <v>1.8</v>
      </c>
      <c r="AA25" s="84">
        <v>0</v>
      </c>
      <c r="AB25" s="84">
        <v>0</v>
      </c>
      <c r="AC25" s="84">
        <v>31.26</v>
      </c>
      <c r="AD25" s="96">
        <f t="shared" si="12"/>
        <v>1.8</v>
      </c>
      <c r="AE25" s="52">
        <f t="shared" si="13"/>
        <v>31.26</v>
      </c>
      <c r="AF25" s="118">
        <v>0.14151451612903199</v>
      </c>
      <c r="AG25" s="117">
        <v>0.42775094086021498</v>
      </c>
      <c r="AH25" s="54">
        <f t="shared" si="6"/>
        <v>9.5600590263052254</v>
      </c>
      <c r="AI25" s="63">
        <f t="shared" si="7"/>
        <v>6.4478353773299375</v>
      </c>
      <c r="AJ25" s="64">
        <v>156.92931656763022</v>
      </c>
      <c r="AK25" s="61">
        <v>73.036224475319287</v>
      </c>
      <c r="AL25" s="66">
        <v>85.089109889935528</v>
      </c>
      <c r="AM25" s="61">
        <v>150.76818920649055</v>
      </c>
      <c r="AS25" s="121"/>
      <c r="BA25" s="42"/>
      <c r="BB25" s="42"/>
    </row>
    <row r="26" spans="1:54" ht="15.75" x14ac:dyDescent="0.25">
      <c r="A26" s="25">
        <v>18</v>
      </c>
      <c r="B26" s="69">
        <v>142.88</v>
      </c>
      <c r="C26" s="51">
        <f t="shared" si="0"/>
        <v>45.355373985703181</v>
      </c>
      <c r="D26" s="52">
        <f t="shared" si="1"/>
        <v>123.17593301498873</v>
      </c>
      <c r="E26" s="59">
        <f t="shared" si="2"/>
        <v>-25.651307000691951</v>
      </c>
      <c r="F26" s="68">
        <v>272.93</v>
      </c>
      <c r="G26" s="52">
        <f t="shared" si="3"/>
        <v>170.40681215302291</v>
      </c>
      <c r="H26" s="52">
        <f t="shared" si="4"/>
        <v>92.015640258671155</v>
      </c>
      <c r="I26" s="53">
        <f t="shared" si="5"/>
        <v>10.507547588305979</v>
      </c>
      <c r="J26" s="58">
        <v>0</v>
      </c>
      <c r="K26" s="81">
        <v>32.64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32.64</v>
      </c>
      <c r="R26" s="91">
        <v>0</v>
      </c>
      <c r="S26" s="84">
        <v>0</v>
      </c>
      <c r="T26" s="84">
        <v>0</v>
      </c>
      <c r="U26" s="84">
        <v>28.48</v>
      </c>
      <c r="V26" s="84">
        <v>0</v>
      </c>
      <c r="W26" s="84">
        <v>0</v>
      </c>
      <c r="X26" s="94">
        <f t="shared" si="10"/>
        <v>0</v>
      </c>
      <c r="Y26" s="95">
        <f t="shared" si="11"/>
        <v>28.48</v>
      </c>
      <c r="Z26" s="91">
        <v>0</v>
      </c>
      <c r="AA26" s="84">
        <v>0</v>
      </c>
      <c r="AB26" s="84">
        <v>0</v>
      </c>
      <c r="AC26" s="84">
        <v>30.72</v>
      </c>
      <c r="AD26" s="96">
        <f t="shared" si="12"/>
        <v>0</v>
      </c>
      <c r="AE26" s="52">
        <f t="shared" si="13"/>
        <v>30.72</v>
      </c>
      <c r="AF26" s="118">
        <v>0.14151451612903199</v>
      </c>
      <c r="AG26" s="117">
        <v>0.42775094086021498</v>
      </c>
      <c r="AH26" s="54">
        <f t="shared" si="6"/>
        <v>10.366033072176947</v>
      </c>
      <c r="AI26" s="63">
        <f t="shared" si="7"/>
        <v>6.5609420584478357</v>
      </c>
      <c r="AJ26" s="64">
        <v>170.40681215302291</v>
      </c>
      <c r="AK26" s="61">
        <v>76.07537398570318</v>
      </c>
      <c r="AL26" s="128">
        <v>92.015640258671155</v>
      </c>
      <c r="AM26" s="61">
        <v>151.65593301498873</v>
      </c>
      <c r="AS26" s="121"/>
      <c r="BA26" s="42"/>
      <c r="BB26" s="42"/>
    </row>
    <row r="27" spans="1:54" ht="15.75" x14ac:dyDescent="0.25">
      <c r="A27" s="25">
        <v>19</v>
      </c>
      <c r="B27" s="69">
        <v>146.47999999999999</v>
      </c>
      <c r="C27" s="51">
        <f t="shared" si="0"/>
        <v>45.778445013243378</v>
      </c>
      <c r="D27" s="52">
        <f t="shared" si="1"/>
        <v>126.48751510518628</v>
      </c>
      <c r="E27" s="59">
        <f t="shared" si="2"/>
        <v>-25.785960118429664</v>
      </c>
      <c r="F27" s="68">
        <v>273.91000000000003</v>
      </c>
      <c r="G27" s="52">
        <f t="shared" si="3"/>
        <v>169.61869652858641</v>
      </c>
      <c r="H27" s="52">
        <f t="shared" si="4"/>
        <v>93.746516135917318</v>
      </c>
      <c r="I27" s="53">
        <f t="shared" si="5"/>
        <v>10.544787335496348</v>
      </c>
      <c r="J27" s="58">
        <v>0</v>
      </c>
      <c r="K27" s="81">
        <v>32.89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32.89</v>
      </c>
      <c r="R27" s="91">
        <v>0</v>
      </c>
      <c r="S27" s="84">
        <v>0</v>
      </c>
      <c r="T27" s="84">
        <v>0</v>
      </c>
      <c r="U27" s="84">
        <v>28.54</v>
      </c>
      <c r="V27" s="84">
        <v>0</v>
      </c>
      <c r="W27" s="84">
        <v>0</v>
      </c>
      <c r="X27" s="94">
        <f t="shared" si="10"/>
        <v>0</v>
      </c>
      <c r="Y27" s="95">
        <f t="shared" si="11"/>
        <v>28.54</v>
      </c>
      <c r="Z27" s="91">
        <v>0</v>
      </c>
      <c r="AA27" s="84">
        <v>0</v>
      </c>
      <c r="AB27" s="84">
        <v>0</v>
      </c>
      <c r="AC27" s="84">
        <v>30.93</v>
      </c>
      <c r="AD27" s="96">
        <f t="shared" si="12"/>
        <v>0</v>
      </c>
      <c r="AE27" s="52">
        <f t="shared" si="13"/>
        <v>30.93</v>
      </c>
      <c r="AF27" s="118">
        <v>0.14151451612903199</v>
      </c>
      <c r="AG27" s="117">
        <v>0.42775094086021498</v>
      </c>
      <c r="AH27" s="54">
        <f t="shared" si="6"/>
        <v>10.403272819367317</v>
      </c>
      <c r="AI27" s="63">
        <f t="shared" si="7"/>
        <v>6.6762889407101227</v>
      </c>
      <c r="AJ27" s="64">
        <v>169.61869652858641</v>
      </c>
      <c r="AK27" s="61">
        <v>76.708445013243377</v>
      </c>
      <c r="AL27" s="128">
        <v>93.746516135917318</v>
      </c>
      <c r="AM27" s="61">
        <v>155.02751510518627</v>
      </c>
      <c r="AS27" s="121"/>
      <c r="BA27" s="42"/>
      <c r="BB27" s="42"/>
    </row>
    <row r="28" spans="1:54" ht="15.75" x14ac:dyDescent="0.25">
      <c r="A28" s="25">
        <v>20</v>
      </c>
      <c r="B28" s="69">
        <v>142.56</v>
      </c>
      <c r="C28" s="51">
        <f t="shared" si="0"/>
        <v>41.928190072456765</v>
      </c>
      <c r="D28" s="52">
        <f t="shared" si="1"/>
        <v>126.29615308579419</v>
      </c>
      <c r="E28" s="59">
        <f t="shared" si="2"/>
        <v>-25.664343158250972</v>
      </c>
      <c r="F28" s="68">
        <v>272.55</v>
      </c>
      <c r="G28" s="52">
        <f t="shared" si="3"/>
        <v>166.66645281073565</v>
      </c>
      <c r="H28" s="52">
        <f t="shared" si="4"/>
        <v>95.390439502440771</v>
      </c>
      <c r="I28" s="53">
        <f t="shared" si="5"/>
        <v>10.493107686823603</v>
      </c>
      <c r="J28" s="58">
        <v>0</v>
      </c>
      <c r="K28" s="81">
        <v>32.619999999999997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32.619999999999997</v>
      </c>
      <c r="R28" s="91">
        <v>0</v>
      </c>
      <c r="S28" s="84">
        <v>0</v>
      </c>
      <c r="T28" s="84">
        <v>0</v>
      </c>
      <c r="U28" s="84">
        <v>27.26</v>
      </c>
      <c r="V28" s="84">
        <v>0</v>
      </c>
      <c r="W28" s="84">
        <v>0</v>
      </c>
      <c r="X28" s="94">
        <f t="shared" si="10"/>
        <v>0</v>
      </c>
      <c r="Y28" s="95">
        <f t="shared" si="11"/>
        <v>27.26</v>
      </c>
      <c r="Z28" s="91">
        <v>0</v>
      </c>
      <c r="AA28" s="84">
        <v>0</v>
      </c>
      <c r="AB28" s="84">
        <v>0</v>
      </c>
      <c r="AC28" s="84">
        <v>31.1</v>
      </c>
      <c r="AD28" s="96">
        <f t="shared" si="12"/>
        <v>0</v>
      </c>
      <c r="AE28" s="52">
        <f t="shared" si="13"/>
        <v>31.1</v>
      </c>
      <c r="AF28" s="118">
        <v>0.14151451612903199</v>
      </c>
      <c r="AG28" s="117">
        <v>0.42775094086021498</v>
      </c>
      <c r="AH28" s="54">
        <f t="shared" si="6"/>
        <v>10.351593170694571</v>
      </c>
      <c r="AI28" s="63">
        <f t="shared" si="7"/>
        <v>6.5279059008888112</v>
      </c>
      <c r="AJ28" s="64">
        <v>166.66645281073565</v>
      </c>
      <c r="AK28" s="61">
        <v>73.028190072456766</v>
      </c>
      <c r="AL28" s="128">
        <v>95.390439502440771</v>
      </c>
      <c r="AM28" s="61">
        <v>153.55615308579419</v>
      </c>
      <c r="AS28" s="121"/>
      <c r="BA28" s="42"/>
      <c r="BB28" s="42"/>
    </row>
    <row r="29" spans="1:54" ht="15.75" x14ac:dyDescent="0.25">
      <c r="A29" s="25">
        <v>21</v>
      </c>
      <c r="B29" s="69">
        <v>132.16</v>
      </c>
      <c r="C29" s="51">
        <f t="shared" si="0"/>
        <v>39.966013146053797</v>
      </c>
      <c r="D29" s="52">
        <f t="shared" si="1"/>
        <v>118.19950325021973</v>
      </c>
      <c r="E29" s="59">
        <f t="shared" si="2"/>
        <v>-26.005516396273521</v>
      </c>
      <c r="F29" s="68">
        <v>273.73</v>
      </c>
      <c r="G29" s="52">
        <f t="shared" si="3"/>
        <v>167.8398593688448</v>
      </c>
      <c r="H29" s="52">
        <f t="shared" si="4"/>
        <v>95.352193249360312</v>
      </c>
      <c r="I29" s="53">
        <f t="shared" si="5"/>
        <v>10.537947381794904</v>
      </c>
      <c r="J29" s="58">
        <v>0</v>
      </c>
      <c r="K29" s="81">
        <v>32.74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32.74</v>
      </c>
      <c r="R29" s="91">
        <v>0</v>
      </c>
      <c r="S29" s="84">
        <v>0</v>
      </c>
      <c r="T29" s="84">
        <v>0</v>
      </c>
      <c r="U29" s="84">
        <v>28.74</v>
      </c>
      <c r="V29" s="84">
        <v>0</v>
      </c>
      <c r="W29" s="84">
        <v>0</v>
      </c>
      <c r="X29" s="94">
        <f t="shared" si="10"/>
        <v>0</v>
      </c>
      <c r="Y29" s="95">
        <f t="shared" si="11"/>
        <v>28.74</v>
      </c>
      <c r="Z29" s="91">
        <v>0</v>
      </c>
      <c r="AA29" s="84">
        <v>0</v>
      </c>
      <c r="AB29" s="84">
        <v>0</v>
      </c>
      <c r="AC29" s="84">
        <v>32</v>
      </c>
      <c r="AD29" s="96">
        <f t="shared" si="12"/>
        <v>0</v>
      </c>
      <c r="AE29" s="52">
        <f t="shared" si="13"/>
        <v>32</v>
      </c>
      <c r="AF29" s="118">
        <v>0.14151451612903199</v>
      </c>
      <c r="AG29" s="117">
        <v>0.42775094086021498</v>
      </c>
      <c r="AH29" s="54">
        <f t="shared" si="6"/>
        <v>10.396432865665872</v>
      </c>
      <c r="AI29" s="63">
        <f t="shared" si="7"/>
        <v>6.306732662866267</v>
      </c>
      <c r="AJ29" s="64">
        <v>167.8398593688448</v>
      </c>
      <c r="AK29" s="61">
        <v>71.966013146053797</v>
      </c>
      <c r="AL29" s="128">
        <v>95.352193249360312</v>
      </c>
      <c r="AM29" s="61">
        <v>146.93950325021973</v>
      </c>
      <c r="AS29" s="121"/>
      <c r="BA29" s="42"/>
      <c r="BB29" s="42"/>
    </row>
    <row r="30" spans="1:54" ht="15.75" x14ac:dyDescent="0.25">
      <c r="A30" s="25">
        <v>22</v>
      </c>
      <c r="B30" s="69">
        <v>131.38</v>
      </c>
      <c r="C30" s="51">
        <f t="shared" si="0"/>
        <v>38.795988312709866</v>
      </c>
      <c r="D30" s="52">
        <f t="shared" si="1"/>
        <v>118.80236268204203</v>
      </c>
      <c r="E30" s="59">
        <f t="shared" si="2"/>
        <v>-26.218350994751923</v>
      </c>
      <c r="F30" s="68">
        <v>262.41000000000003</v>
      </c>
      <c r="G30" s="52">
        <f t="shared" si="3"/>
        <v>164.05749026501061</v>
      </c>
      <c r="H30" s="52">
        <f t="shared" si="4"/>
        <v>88.244719313852599</v>
      </c>
      <c r="I30" s="53">
        <f t="shared" si="5"/>
        <v>10.107790421136823</v>
      </c>
      <c r="J30" s="58">
        <v>0</v>
      </c>
      <c r="K30" s="81">
        <v>32.909999999999997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32.909999999999997</v>
      </c>
      <c r="R30" s="91">
        <v>0</v>
      </c>
      <c r="S30" s="84">
        <v>0</v>
      </c>
      <c r="T30" s="84">
        <v>0</v>
      </c>
      <c r="U30" s="84">
        <v>28.63</v>
      </c>
      <c r="V30" s="84">
        <v>0</v>
      </c>
      <c r="W30" s="84">
        <v>0</v>
      </c>
      <c r="X30" s="94">
        <f t="shared" si="10"/>
        <v>0</v>
      </c>
      <c r="Y30" s="95">
        <f t="shared" si="11"/>
        <v>28.63</v>
      </c>
      <c r="Z30" s="91">
        <v>0</v>
      </c>
      <c r="AA30" s="84">
        <v>0</v>
      </c>
      <c r="AB30" s="84">
        <v>0</v>
      </c>
      <c r="AC30" s="84">
        <v>31.19</v>
      </c>
      <c r="AD30" s="96">
        <f t="shared" si="12"/>
        <v>0</v>
      </c>
      <c r="AE30" s="52">
        <f t="shared" si="13"/>
        <v>31.19</v>
      </c>
      <c r="AF30" s="118">
        <v>0.14151451612903199</v>
      </c>
      <c r="AG30" s="117">
        <v>0.42775094086021498</v>
      </c>
      <c r="AH30" s="54">
        <f t="shared" si="6"/>
        <v>9.9662759050077909</v>
      </c>
      <c r="AI30" s="63">
        <f t="shared" si="7"/>
        <v>6.2638980643878597</v>
      </c>
      <c r="AJ30" s="64">
        <v>164.05749026501061</v>
      </c>
      <c r="AK30" s="61">
        <v>69.985988312709864</v>
      </c>
      <c r="AL30" s="128">
        <v>88.244719313852599</v>
      </c>
      <c r="AM30" s="61">
        <v>147.43236268204203</v>
      </c>
      <c r="AS30" s="121"/>
      <c r="BA30" s="42"/>
      <c r="BB30" s="42"/>
    </row>
    <row r="31" spans="1:54" ht="15.75" x14ac:dyDescent="0.25">
      <c r="A31" s="25">
        <v>23</v>
      </c>
      <c r="B31" s="69">
        <v>127.46000000000001</v>
      </c>
      <c r="C31" s="51">
        <f t="shared" si="0"/>
        <v>33.494410705569649</v>
      </c>
      <c r="D31" s="52">
        <f t="shared" si="1"/>
        <v>120.25992396528611</v>
      </c>
      <c r="E31" s="59">
        <f t="shared" si="2"/>
        <v>-26.294334670855754</v>
      </c>
      <c r="F31" s="68">
        <v>253.03</v>
      </c>
      <c r="G31" s="52">
        <f t="shared" si="3"/>
        <v>154.60303685003171</v>
      </c>
      <c r="H31" s="52">
        <f t="shared" si="4"/>
        <v>88.675610004219052</v>
      </c>
      <c r="I31" s="53">
        <f t="shared" si="5"/>
        <v>9.7513531457492171</v>
      </c>
      <c r="J31" s="58">
        <v>0</v>
      </c>
      <c r="K31" s="81">
        <v>32.86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32.86</v>
      </c>
      <c r="R31" s="91">
        <v>0</v>
      </c>
      <c r="S31" s="84">
        <v>0</v>
      </c>
      <c r="T31" s="84">
        <v>0</v>
      </c>
      <c r="U31" s="84">
        <v>28.68</v>
      </c>
      <c r="V31" s="84">
        <v>0</v>
      </c>
      <c r="W31" s="84">
        <v>0</v>
      </c>
      <c r="X31" s="94">
        <f t="shared" si="10"/>
        <v>0</v>
      </c>
      <c r="Y31" s="95">
        <f t="shared" si="11"/>
        <v>28.68</v>
      </c>
      <c r="Z31" s="91">
        <v>0</v>
      </c>
      <c r="AA31" s="84">
        <v>0</v>
      </c>
      <c r="AB31" s="84">
        <v>0</v>
      </c>
      <c r="AC31" s="84">
        <v>30.61</v>
      </c>
      <c r="AD31" s="96">
        <f t="shared" si="12"/>
        <v>0</v>
      </c>
      <c r="AE31" s="52">
        <f t="shared" si="13"/>
        <v>30.61</v>
      </c>
      <c r="AF31" s="118">
        <v>0.14151451612903199</v>
      </c>
      <c r="AG31" s="117">
        <v>0.42775094086021498</v>
      </c>
      <c r="AH31" s="54">
        <f t="shared" si="6"/>
        <v>9.6098386296201852</v>
      </c>
      <c r="AI31" s="63">
        <f t="shared" si="7"/>
        <v>6.137914388284031</v>
      </c>
      <c r="AJ31" s="64">
        <v>154.60303685003171</v>
      </c>
      <c r="AK31" s="61">
        <v>64.104410705569649</v>
      </c>
      <c r="AL31" s="128">
        <v>88.675610004219052</v>
      </c>
      <c r="AM31" s="61">
        <v>148.93992396528611</v>
      </c>
      <c r="AS31" s="121"/>
      <c r="BA31" s="42"/>
      <c r="BB31" s="42"/>
    </row>
    <row r="32" spans="1:54" ht="16.5" thickBot="1" x14ac:dyDescent="0.3">
      <c r="A32" s="26">
        <v>24</v>
      </c>
      <c r="B32" s="70">
        <v>108.97</v>
      </c>
      <c r="C32" s="55">
        <f t="shared" si="0"/>
        <v>30.707166066161989</v>
      </c>
      <c r="D32" s="52">
        <f t="shared" si="1"/>
        <v>105.00081605046145</v>
      </c>
      <c r="E32" s="59">
        <f t="shared" si="2"/>
        <v>-26.737982116623463</v>
      </c>
      <c r="F32" s="71">
        <v>246.51</v>
      </c>
      <c r="G32" s="56">
        <f t="shared" si="3"/>
        <v>151.25490896571768</v>
      </c>
      <c r="H32" s="52">
        <f t="shared" si="4"/>
        <v>85.751495872440628</v>
      </c>
      <c r="I32" s="53">
        <f t="shared" si="5"/>
        <v>9.5035951618416981</v>
      </c>
      <c r="J32" s="58">
        <v>0</v>
      </c>
      <c r="K32" s="81">
        <v>32.799999999999997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32.799999999999997</v>
      </c>
      <c r="R32" s="91">
        <v>0</v>
      </c>
      <c r="S32" s="84">
        <v>0</v>
      </c>
      <c r="T32" s="84">
        <v>0</v>
      </c>
      <c r="U32" s="84">
        <v>28.85</v>
      </c>
      <c r="V32" s="84">
        <v>0</v>
      </c>
      <c r="W32" s="84">
        <v>0</v>
      </c>
      <c r="X32" s="94">
        <f t="shared" si="10"/>
        <v>0</v>
      </c>
      <c r="Y32" s="95">
        <f t="shared" si="11"/>
        <v>28.85</v>
      </c>
      <c r="Z32" s="92">
        <v>0</v>
      </c>
      <c r="AA32" s="93">
        <v>0</v>
      </c>
      <c r="AB32" s="93">
        <v>0</v>
      </c>
      <c r="AC32" s="93">
        <v>31</v>
      </c>
      <c r="AD32" s="96">
        <f t="shared" si="12"/>
        <v>0</v>
      </c>
      <c r="AE32" s="52">
        <f t="shared" si="13"/>
        <v>31</v>
      </c>
      <c r="AF32" s="118">
        <v>0.14151451612903199</v>
      </c>
      <c r="AG32" s="117">
        <v>0.42775094086021498</v>
      </c>
      <c r="AH32" s="54">
        <f t="shared" si="6"/>
        <v>9.3620806457126662</v>
      </c>
      <c r="AI32" s="63">
        <f t="shared" si="7"/>
        <v>5.6342669425163194</v>
      </c>
      <c r="AJ32" s="65">
        <v>151.25490896571768</v>
      </c>
      <c r="AK32" s="62">
        <v>61.707166066161989</v>
      </c>
      <c r="AL32" s="129">
        <v>85.751495872440628</v>
      </c>
      <c r="AM32" s="62">
        <v>133.85081605046145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149.25</v>
      </c>
      <c r="C33" s="40">
        <f t="shared" ref="C33:AE33" si="14">MAX(C9:C32)</f>
        <v>45.778445013243378</v>
      </c>
      <c r="D33" s="40">
        <f t="shared" si="14"/>
        <v>131.96166889775694</v>
      </c>
      <c r="E33" s="40">
        <f t="shared" si="14"/>
        <v>-25.118968624775071</v>
      </c>
      <c r="F33" s="40">
        <f t="shared" si="14"/>
        <v>273.91000000000003</v>
      </c>
      <c r="G33" s="40">
        <f t="shared" si="14"/>
        <v>170.40681215302291</v>
      </c>
      <c r="H33" s="40">
        <f t="shared" si="14"/>
        <v>95.390439502440771</v>
      </c>
      <c r="I33" s="40">
        <f t="shared" si="14"/>
        <v>10.544787335496348</v>
      </c>
      <c r="J33" s="40">
        <f t="shared" si="14"/>
        <v>0</v>
      </c>
      <c r="K33" s="40">
        <f t="shared" si="14"/>
        <v>32.909999999999997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32.909999999999997</v>
      </c>
      <c r="R33" s="40">
        <f t="shared" si="14"/>
        <v>32.61</v>
      </c>
      <c r="S33" s="40">
        <f t="shared" si="14"/>
        <v>0</v>
      </c>
      <c r="T33" s="40">
        <f t="shared" si="14"/>
        <v>0</v>
      </c>
      <c r="U33" s="40">
        <f t="shared" si="14"/>
        <v>29.22</v>
      </c>
      <c r="V33" s="40">
        <f t="shared" si="14"/>
        <v>0</v>
      </c>
      <c r="W33" s="40">
        <f t="shared" si="14"/>
        <v>0</v>
      </c>
      <c r="X33" s="40">
        <f t="shared" si="14"/>
        <v>32.61</v>
      </c>
      <c r="Y33" s="40">
        <f t="shared" si="14"/>
        <v>29.22</v>
      </c>
      <c r="Z33" s="40"/>
      <c r="AA33" s="40"/>
      <c r="AB33" s="40"/>
      <c r="AC33" s="40"/>
      <c r="AD33" s="40">
        <f t="shared" si="14"/>
        <v>13.2</v>
      </c>
      <c r="AE33" s="40">
        <f t="shared" si="14"/>
        <v>32.14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10.403272819367317</v>
      </c>
      <c r="AI33" s="40">
        <f t="shared" si="15"/>
        <v>6.7532804343647115</v>
      </c>
      <c r="AJ33" s="40">
        <f t="shared" si="15"/>
        <v>170.40681215302291</v>
      </c>
      <c r="AK33" s="40">
        <f t="shared" si="15"/>
        <v>76.708445013243377</v>
      </c>
      <c r="AL33" s="40">
        <f t="shared" si="15"/>
        <v>95.390439502440771</v>
      </c>
      <c r="AM33" s="130">
        <f t="shared" si="15"/>
        <v>160.22166889775693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119.48591836734694</v>
      </c>
      <c r="C34" s="41">
        <f t="shared" ref="C34:AE34" si="16">AVERAGE(C9:C33,C9:C32)</f>
        <v>34.562955433390584</v>
      </c>
      <c r="D34" s="41">
        <f t="shared" si="16"/>
        <v>111.27786143113687</v>
      </c>
      <c r="E34" s="41">
        <f t="shared" si="16"/>
        <v>-26.286099613788213</v>
      </c>
      <c r="F34" s="41">
        <f t="shared" si="16"/>
        <v>227.70469387755102</v>
      </c>
      <c r="G34" s="41">
        <f t="shared" si="16"/>
        <v>146.01843511745909</v>
      </c>
      <c r="H34" s="41">
        <f t="shared" si="16"/>
        <v>72.490135718536436</v>
      </c>
      <c r="I34" s="41">
        <f t="shared" si="16"/>
        <v>9.245756490350626</v>
      </c>
      <c r="J34" s="41">
        <f t="shared" si="16"/>
        <v>0</v>
      </c>
      <c r="K34" s="41">
        <f t="shared" si="16"/>
        <v>32.635306122448981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32.635306122448981</v>
      </c>
      <c r="R34" s="41">
        <f t="shared" si="16"/>
        <v>8.767142857142856</v>
      </c>
      <c r="S34" s="41">
        <f t="shared" si="16"/>
        <v>0</v>
      </c>
      <c r="T34" s="41">
        <f t="shared" si="16"/>
        <v>0</v>
      </c>
      <c r="U34" s="41">
        <f t="shared" si="16"/>
        <v>28.403673469387755</v>
      </c>
      <c r="V34" s="41">
        <f t="shared" si="16"/>
        <v>0</v>
      </c>
      <c r="W34" s="41">
        <f t="shared" si="16"/>
        <v>0</v>
      </c>
      <c r="X34" s="41">
        <f t="shared" si="16"/>
        <v>8.767142857142856</v>
      </c>
      <c r="Y34" s="41">
        <f t="shared" si="16"/>
        <v>28.403673469387755</v>
      </c>
      <c r="Z34" s="41">
        <f>AVERAGE(Z9:Z33,Z9:Z32)</f>
        <v>3.9999999999999996</v>
      </c>
      <c r="AA34" s="41">
        <f>AVERAGE(AA9:AA33,AA9:AA32)</f>
        <v>0</v>
      </c>
      <c r="AB34" s="41">
        <f>AVERAGE(AB9:AB33,AB9:AB32)</f>
        <v>0</v>
      </c>
      <c r="AC34" s="41">
        <f t="shared" si="16"/>
        <v>30.922916666666666</v>
      </c>
      <c r="AD34" s="41">
        <f t="shared" si="16"/>
        <v>4.1877551020408159</v>
      </c>
      <c r="AE34" s="41">
        <f t="shared" si="16"/>
        <v>30.947755102040816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9.1042419742215994</v>
      </c>
      <c r="AI34" s="41">
        <f t="shared" si="17"/>
        <v>5.9090065882087215</v>
      </c>
      <c r="AJ34" s="41">
        <f t="shared" si="17"/>
        <v>149.93680246439786</v>
      </c>
      <c r="AK34" s="41">
        <f t="shared" si="17"/>
        <v>65.486016657880356</v>
      </c>
      <c r="AL34" s="41">
        <f t="shared" si="17"/>
        <v>80.591768371597652</v>
      </c>
      <c r="AM34" s="131">
        <f t="shared" si="17"/>
        <v>139.66194306378995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782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199.32</v>
      </c>
      <c r="Z38" s="211"/>
      <c r="AA38" s="8" t="s">
        <v>21</v>
      </c>
      <c r="AB38" s="5" t="s">
        <v>23</v>
      </c>
      <c r="AC38" s="30"/>
      <c r="AD38" s="212">
        <v>707.9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100" t="s">
        <v>21</v>
      </c>
      <c r="AL38" s="99" t="s">
        <v>24</v>
      </c>
      <c r="AM38" s="211">
        <v>90.06</v>
      </c>
      <c r="AN38" s="213"/>
      <c r="AO38" s="8" t="s">
        <v>21</v>
      </c>
      <c r="AP38" s="5" t="s">
        <v>24</v>
      </c>
      <c r="AQ38" s="211">
        <v>717.2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5353.05</v>
      </c>
      <c r="C39" s="11" t="s">
        <v>21</v>
      </c>
      <c r="D39" s="9" t="s">
        <v>71</v>
      </c>
      <c r="E39" s="10">
        <v>2891</v>
      </c>
      <c r="F39" s="12" t="s">
        <v>21</v>
      </c>
      <c r="G39" s="98"/>
      <c r="H39" s="101" t="s">
        <v>25</v>
      </c>
      <c r="I39" s="102"/>
      <c r="J39" s="103">
        <v>32.909999999999997</v>
      </c>
      <c r="K39" s="104" t="s">
        <v>62</v>
      </c>
      <c r="L39" s="105">
        <v>0.125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32.61</v>
      </c>
      <c r="Z39" s="102" t="s">
        <v>62</v>
      </c>
      <c r="AA39" s="108">
        <v>0.54166666666666663</v>
      </c>
      <c r="AB39" s="106" t="s">
        <v>25</v>
      </c>
      <c r="AC39" s="109"/>
      <c r="AD39" s="103">
        <v>34.19</v>
      </c>
      <c r="AE39" s="104" t="s">
        <v>75</v>
      </c>
      <c r="AF39" s="108">
        <v>0.9277777777777777</v>
      </c>
      <c r="AG39" s="106" t="s">
        <v>25</v>
      </c>
      <c r="AH39" s="102"/>
      <c r="AI39" s="103"/>
      <c r="AJ39" s="102" t="s">
        <v>75</v>
      </c>
      <c r="AK39" s="107"/>
      <c r="AL39" s="101" t="s">
        <v>25</v>
      </c>
      <c r="AM39" s="102">
        <v>13.2</v>
      </c>
      <c r="AN39" s="103" t="s">
        <v>75</v>
      </c>
      <c r="AO39" s="111">
        <v>0.45833333333333331</v>
      </c>
      <c r="AP39" s="106" t="s">
        <v>25</v>
      </c>
      <c r="AQ39" s="102">
        <v>32.14</v>
      </c>
      <c r="AR39" s="104" t="s">
        <v>75</v>
      </c>
      <c r="AS39" s="107">
        <v>0.33333333333333331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512.75</v>
      </c>
      <c r="F42" s="44" t="s">
        <v>69</v>
      </c>
      <c r="G42" s="47">
        <v>0.79166666666666663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/>
      <c r="F43" s="78"/>
      <c r="G43" s="79">
        <v>28.54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30.93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257.48</v>
      </c>
      <c r="F45" s="83" t="s">
        <v>72</v>
      </c>
      <c r="G45" s="48">
        <v>0.83333333333333337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255.64</v>
      </c>
      <c r="F46" s="80" t="s">
        <v>72</v>
      </c>
      <c r="G46" s="60">
        <v>0.75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104</v>
      </c>
    </row>
    <row r="57" spans="1:44" x14ac:dyDescent="0.25">
      <c r="A57" s="37" t="s">
        <v>65</v>
      </c>
      <c r="B57" t="s">
        <v>105</v>
      </c>
    </row>
    <row r="58" spans="1:44" x14ac:dyDescent="0.25">
      <c r="A58" s="37" t="s">
        <v>66</v>
      </c>
      <c r="B58" t="s">
        <v>103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 OCT 23 </vt:lpstr>
      <vt:lpstr>'06 OCT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2023-10-07T06:26:30Z</dcterms:modified>
</cp:coreProperties>
</file>