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10-OCTOBRE  2023\"/>
    </mc:Choice>
  </mc:AlternateContent>
  <xr:revisionPtr revIDLastSave="0" documentId="13_ncr:1_{F7098DE7-E8FF-4511-9E9C-05CCC98467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 OCT 23 " sheetId="3" r:id="rId1"/>
  </sheets>
  <externalReferences>
    <externalReference r:id="rId2"/>
  </externalReferences>
  <definedNames>
    <definedName name="_xlnm.Print_Area" localSheetId="0">'07 OCT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<sst xmlns="http://schemas.openxmlformats.org/spreadsheetml/2006/main" count="139" uniqueCount="105">
  <si>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</si>
  <si>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</si>
  <si>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</si>
  <si>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</si>
  <si>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</si>
  <si>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</si>
  <si>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</si>
  <si>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</si>
  <si>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</si>
  <si>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</si>
  <si>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</si>
  <si>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</si>
  <si>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</si>
  <si>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</si>
  <si>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</si>
  <si>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</si>
  <si>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</si>
  <si>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</si>
  <si>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</si>
  <si>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</si>
  <si>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</si>
  <si>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</si>
  <si>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</si>
  <si>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</si>
  <si>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</si>
  <si>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</si>
  <si>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</si>
  <si>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</si>
  <si>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</si>
  <si>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</si>
  <si>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</si>
  <si>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</si>
  <si>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</si>
  <si>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</si>
  <si>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</si>
  <si>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</si>
  <si>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</si>
  <si>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</si>
  <si>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</si>
  <si>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</si>
  <si>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</si>
  <si>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</si>
  <si>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</si>
  <si>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</si>
  <si>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</si>
  <si>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</si>
  <si>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</si>
  <si>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</si>
  <si>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</si>
  <si>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</si>
  <si>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</si>
  <si>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</si>
  <si>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</si>
  <si>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</si>
  <si>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</si>
  <si>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</si>
  <si>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</si>
  <si>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</si>
  <si>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</si>
  <si>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</si>
  <si>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</si>
  <si>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</si>
  <si>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</si>
  <si>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</si>
  <si>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</si>
  <si>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</si>
  <si>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</si>
  <si>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</si>
  <si>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</si>
  <si>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</si>
  <si>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</si>
  <si>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</si>
  <si>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</si>
  <si>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</si>
  <si>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</si>
  <si>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</si>
  <si>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</si>
  <si>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</si>
  <si>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</si>
  <si>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</si>
  <si>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</si>
  <si>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</si>
  <si>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</si>
  <si>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</si>
  <si>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</si>
  <si>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</si>
  <si>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</si>
  <si>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</si>
  <si>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</si>
  <si>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</si>
  <si>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</si>
  <si>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</si>
  <si>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</si>
  <si>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</si>
  <si>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</si>
  <si>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</si>
  <si>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</si>
  <si>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</si>
  <si>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</si>
  <si>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</si>
  <si>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</si>
  <si>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</si>
  <si>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</si>
  <si>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MONTCHO</t>
  </si>
  <si>
    <t>TAGBA et BOKO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</si>
</sst>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'07 OCT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OCT 23 '!$B$9:$B$32</c:f>
              <c:numCache>
                <c:formatCode>General</c:formatCode>
                <c:ptCount val="24"/>
                <c:pt idx="0">
                  <c:v>111.53999999999999</c:v>
                </c:pt>
                <c:pt idx="1">
                  <c:v>104.18</c:v>
                </c:pt>
                <c:pt idx="2">
                  <c:v>96.09</c:v>
                </c:pt>
                <c:pt idx="3">
                  <c:v>95.25</c:v>
                </c:pt>
                <c:pt idx="4">
                  <c:v>91.81</c:v>
                </c:pt>
                <c:pt idx="5">
                  <c:v>85.73</c:v>
                </c:pt>
                <c:pt idx="6">
                  <c:v>125.12</c:v>
                </c:pt>
                <c:pt idx="7">
                  <c:v>132.76</c:v>
                </c:pt>
                <c:pt idx="8">
                  <c:v>145.51</c:v>
                </c:pt>
                <c:pt idx="9">
                  <c:v>112.30000000000001</c:v>
                </c:pt>
                <c:pt idx="10">
                  <c:v>112.16</c:v>
                </c:pt>
                <c:pt idx="11">
                  <c:v>104.37</c:v>
                </c:pt>
                <c:pt idx="12">
                  <c:v>100.74000000000001</c:v>
                </c:pt>
                <c:pt idx="13">
                  <c:v>115.08</c:v>
                </c:pt>
                <c:pt idx="14">
                  <c:v>101.00999999999999</c:v>
                </c:pt>
                <c:pt idx="15">
                  <c:v>104.69</c:v>
                </c:pt>
                <c:pt idx="16">
                  <c:v>104.71000000000001</c:v>
                </c:pt>
                <c:pt idx="17">
                  <c:v>125.23</c:v>
                </c:pt>
                <c:pt idx="18">
                  <c:v>127.22999999999999</c:v>
                </c:pt>
                <c:pt idx="19">
                  <c:v>124.77</c:v>
                </c:pt>
                <c:pt idx="20">
                  <c:v>126.84</c:v>
                </c:pt>
                <c:pt idx="21">
                  <c:v>121.88</c:v>
                </c:pt>
                <c:pt idx="22">
                  <c:v>108.80000000000001</c:v>
                </c:pt>
                <c:pt idx="23">
                  <c:v>103.95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'07 OCT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OCT 23 '!$C$9:$C$32</c:f>
              <c:numCache>
                <c:formatCode>General</c:formatCode>
                <c:ptCount val="24"/>
                <c:pt idx="0">
                  <c:v>28.303766187682402</c:v>
                </c:pt>
                <c:pt idx="1">
                  <c:v>25.694853163637319</c:v>
                </c:pt>
                <c:pt idx="2">
                  <c:v>24.829094449629437</c:v>
                </c:pt>
                <c:pt idx="3">
                  <c:v>26.217195084337568</c:v>
                </c:pt>
                <c:pt idx="4">
                  <c:v>24.009031656515116</c:v>
                </c:pt>
                <c:pt idx="5">
                  <c:v>21.193394052683441</c:v>
                </c:pt>
                <c:pt idx="6">
                  <c:v>35.981760943840925</c:v>
                </c:pt>
                <c:pt idx="7">
                  <c:v>40.261754430083357</c:v>
                </c:pt>
                <c:pt idx="8">
                  <c:v>38.671716241355554</c:v>
                </c:pt>
                <c:pt idx="9">
                  <c:v>38.2538922607731</c:v>
                </c:pt>
                <c:pt idx="10">
                  <c:v>30.108632320069827</c:v>
                </c:pt>
                <c:pt idx="11">
                  <c:v>27.943671379023471</c:v>
                </c:pt>
                <c:pt idx="12">
                  <c:v>28.337558877575411</c:v>
                </c:pt>
                <c:pt idx="13">
                  <c:v>28.296696539262104</c:v>
                </c:pt>
                <c:pt idx="14">
                  <c:v>23.519664124186495</c:v>
                </c:pt>
                <c:pt idx="15">
                  <c:v>26.691837920197621</c:v>
                </c:pt>
                <c:pt idx="16">
                  <c:v>26.631089201109504</c:v>
                </c:pt>
                <c:pt idx="17">
                  <c:v>37.095048946846426</c:v>
                </c:pt>
                <c:pt idx="18">
                  <c:v>41.710795152209286</c:v>
                </c:pt>
                <c:pt idx="19">
                  <c:v>39.764069131595832</c:v>
                </c:pt>
                <c:pt idx="20">
                  <c:v>37.802281164551736</c:v>
                </c:pt>
                <c:pt idx="21">
                  <c:v>36.61097757952021</c:v>
                </c:pt>
                <c:pt idx="22">
                  <c:v>30.523014688738019</c:v>
                </c:pt>
                <c:pt idx="23">
                  <c:v>26.678542452826381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'07 OCT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OCT 23 '!$D$9:$D$32</c:f>
              <c:numCache>
                <c:formatCode>0.00</c:formatCode>
                <c:ptCount val="24"/>
                <c:pt idx="0">
                  <c:v>109.7495459630713</c:v>
                </c:pt>
                <c:pt idx="1">
                  <c:v>105.23414790099432</c:v>
                </c:pt>
                <c:pt idx="2">
                  <c:v>98.36679125108212</c:v>
                </c:pt>
                <c:pt idx="3">
                  <c:v>95.924120666927266</c:v>
                </c:pt>
                <c:pt idx="4">
                  <c:v>94.960031644658628</c:v>
                </c:pt>
                <c:pt idx="5">
                  <c:v>91.061755308923125</c:v>
                </c:pt>
                <c:pt idx="6">
                  <c:v>116.08208415658717</c:v>
                </c:pt>
                <c:pt idx="7">
                  <c:v>119.38177480443861</c:v>
                </c:pt>
                <c:pt idx="8">
                  <c:v>133.69695991505881</c:v>
                </c:pt>
                <c:pt idx="9">
                  <c:v>100.83226431444396</c:v>
                </c:pt>
                <c:pt idx="10">
                  <c:v>108.63417628022719</c:v>
                </c:pt>
                <c:pt idx="11">
                  <c:v>103.27685271500894</c:v>
                </c:pt>
                <c:pt idx="12">
                  <c:v>101.24259536606912</c:v>
                </c:pt>
                <c:pt idx="13">
                  <c:v>112.47102705474101</c:v>
                </c:pt>
                <c:pt idx="14">
                  <c:v>104.28823866357872</c:v>
                </c:pt>
                <c:pt idx="15">
                  <c:v>104.60276222241221</c:v>
                </c:pt>
                <c:pt idx="16">
                  <c:v>104.62310769957652</c:v>
                </c:pt>
                <c:pt idx="17">
                  <c:v>114.2065553761621</c:v>
                </c:pt>
                <c:pt idx="18">
                  <c:v>111.33605918532875</c:v>
                </c:pt>
                <c:pt idx="19">
                  <c:v>111.03549682089937</c:v>
                </c:pt>
                <c:pt idx="20">
                  <c:v>115.14109098110364</c:v>
                </c:pt>
                <c:pt idx="21">
                  <c:v>111.47761616725847</c:v>
                </c:pt>
                <c:pt idx="22">
                  <c:v>104.72532579923886</c:v>
                </c:pt>
                <c:pt idx="23">
                  <c:v>102.65657263156019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'07 OCT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OCT 23 '!$E$9:$E$32</c:f>
              <c:numCache>
                <c:formatCode>0.00</c:formatCode>
                <c:ptCount val="24"/>
                <c:pt idx="0">
                  <c:v>-26.513312150753698</c:v>
                </c:pt>
                <c:pt idx="1">
                  <c:v>-26.749001064631642</c:v>
                </c:pt>
                <c:pt idx="2">
                  <c:v>-27.105885700711546</c:v>
                </c:pt>
                <c:pt idx="3">
                  <c:v>-26.891315751264848</c:v>
                </c:pt>
                <c:pt idx="4">
                  <c:v>-27.159063301173759</c:v>
                </c:pt>
                <c:pt idx="5">
                  <c:v>-26.525149361606555</c:v>
                </c:pt>
                <c:pt idx="6">
                  <c:v>-26.943845100428099</c:v>
                </c:pt>
                <c:pt idx="7">
                  <c:v>-26.88352923452198</c:v>
                </c:pt>
                <c:pt idx="8">
                  <c:v>-26.858676156414376</c:v>
                </c:pt>
                <c:pt idx="9">
                  <c:v>-26.786156575217042</c:v>
                </c:pt>
                <c:pt idx="10">
                  <c:v>-26.582808600297035</c:v>
                </c:pt>
                <c:pt idx="11">
                  <c:v>-26.850524094032401</c:v>
                </c:pt>
                <c:pt idx="12">
                  <c:v>-28.840154243644506</c:v>
                </c:pt>
                <c:pt idx="13">
                  <c:v>-25.687723594003096</c:v>
                </c:pt>
                <c:pt idx="14">
                  <c:v>-26.797902787765253</c:v>
                </c:pt>
                <c:pt idx="15">
                  <c:v>-26.604600142609861</c:v>
                </c:pt>
                <c:pt idx="16">
                  <c:v>-26.544196900686011</c:v>
                </c:pt>
                <c:pt idx="17">
                  <c:v>-26.071604323008508</c:v>
                </c:pt>
                <c:pt idx="18">
                  <c:v>-25.816854337538032</c:v>
                </c:pt>
                <c:pt idx="19">
                  <c:v>-26.029565952495211</c:v>
                </c:pt>
                <c:pt idx="20">
                  <c:v>-26.103372145655356</c:v>
                </c:pt>
                <c:pt idx="21">
                  <c:v>-26.208593746778689</c:v>
                </c:pt>
                <c:pt idx="22">
                  <c:v>-26.448340487976886</c:v>
                </c:pt>
                <c:pt idx="23">
                  <c:v>-25.385115084386548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'07 OCT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OCT 23 '!$Q$9:$Q$32</c:f>
              <c:numCache>
                <c:formatCode>0.00</c:formatCode>
                <c:ptCount val="24"/>
                <c:pt idx="0">
                  <c:v>32.64</c:v>
                </c:pt>
                <c:pt idx="1">
                  <c:v>32.68</c:v>
                </c:pt>
                <c:pt idx="2">
                  <c:v>32.83</c:v>
                </c:pt>
                <c:pt idx="3">
                  <c:v>32.56</c:v>
                </c:pt>
                <c:pt idx="4">
                  <c:v>32.76</c:v>
                </c:pt>
                <c:pt idx="5">
                  <c:v>31.95</c:v>
                </c:pt>
                <c:pt idx="6">
                  <c:v>32.25</c:v>
                </c:pt>
                <c:pt idx="7">
                  <c:v>32.409999999999997</c:v>
                </c:pt>
                <c:pt idx="8">
                  <c:v>32.76</c:v>
                </c:pt>
                <c:pt idx="9">
                  <c:v>32.69</c:v>
                </c:pt>
                <c:pt idx="10">
                  <c:v>32.56</c:v>
                </c:pt>
                <c:pt idx="11">
                  <c:v>32.799999999999997</c:v>
                </c:pt>
                <c:pt idx="12">
                  <c:v>34.729999999999997</c:v>
                </c:pt>
                <c:pt idx="13">
                  <c:v>31.89</c:v>
                </c:pt>
                <c:pt idx="14">
                  <c:v>32.619999999999997</c:v>
                </c:pt>
                <c:pt idx="15">
                  <c:v>32.53</c:v>
                </c:pt>
                <c:pt idx="16">
                  <c:v>32.450000000000003</c:v>
                </c:pt>
                <c:pt idx="17">
                  <c:v>32.56</c:v>
                </c:pt>
                <c:pt idx="18">
                  <c:v>32.380000000000003</c:v>
                </c:pt>
                <c:pt idx="19">
                  <c:v>32.53</c:v>
                </c:pt>
                <c:pt idx="20">
                  <c:v>32.65</c:v>
                </c:pt>
                <c:pt idx="21">
                  <c:v>32.619999999999997</c:v>
                </c:pt>
                <c:pt idx="22">
                  <c:v>32.5</c:v>
                </c:pt>
                <c:pt idx="23">
                  <c:v>31.28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'07 OCT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OCT 23 '!$AE$9:$AE$32</c:f>
              <c:numCache>
                <c:formatCode>0.00</c:formatCode>
                <c:ptCount val="24"/>
                <c:pt idx="0">
                  <c:v>30.98</c:v>
                </c:pt>
                <c:pt idx="1">
                  <c:v>30.83</c:v>
                </c:pt>
                <c:pt idx="2">
                  <c:v>31.4</c:v>
                </c:pt>
                <c:pt idx="3">
                  <c:v>30.67</c:v>
                </c:pt>
                <c:pt idx="4">
                  <c:v>31.16</c:v>
                </c:pt>
                <c:pt idx="5">
                  <c:v>30.81</c:v>
                </c:pt>
                <c:pt idx="6">
                  <c:v>17.25</c:v>
                </c:pt>
                <c:pt idx="7">
                  <c:v>17.32</c:v>
                </c:pt>
                <c:pt idx="8">
                  <c:v>17.61</c:v>
                </c:pt>
                <c:pt idx="9">
                  <c:v>26.33</c:v>
                </c:pt>
                <c:pt idx="10">
                  <c:v>30.84</c:v>
                </c:pt>
                <c:pt idx="11">
                  <c:v>31.21</c:v>
                </c:pt>
                <c:pt idx="12">
                  <c:v>31.61</c:v>
                </c:pt>
                <c:pt idx="13">
                  <c:v>31.27</c:v>
                </c:pt>
                <c:pt idx="14">
                  <c:v>31.16</c:v>
                </c:pt>
                <c:pt idx="15">
                  <c:v>30.57</c:v>
                </c:pt>
                <c:pt idx="16">
                  <c:v>30.64</c:v>
                </c:pt>
                <c:pt idx="17">
                  <c:v>31.15</c:v>
                </c:pt>
                <c:pt idx="18">
                  <c:v>31.27</c:v>
                </c:pt>
                <c:pt idx="19">
                  <c:v>31.44</c:v>
                </c:pt>
                <c:pt idx="20">
                  <c:v>30.9</c:v>
                </c:pt>
                <c:pt idx="21">
                  <c:v>31.06</c:v>
                </c:pt>
                <c:pt idx="22">
                  <c:v>31.31</c:v>
                </c:pt>
                <c:pt idx="23">
                  <c:v>31.31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'07 OCT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OCT 23 '!$AK$9:$AK$32</c:f>
              <c:numCache>
                <c:formatCode>0.00</c:formatCode>
                <c:ptCount val="24"/>
                <c:pt idx="0">
                  <c:v>59.283766187682403</c:v>
                </c:pt>
                <c:pt idx="1">
                  <c:v>56.524853163637317</c:v>
                </c:pt>
                <c:pt idx="2">
                  <c:v>56.229094449629436</c:v>
                </c:pt>
                <c:pt idx="3">
                  <c:v>56.88719508433757</c:v>
                </c:pt>
                <c:pt idx="4">
                  <c:v>55.169031656515116</c:v>
                </c:pt>
                <c:pt idx="5">
                  <c:v>52.00339405268344</c:v>
                </c:pt>
                <c:pt idx="6">
                  <c:v>53.231760943840925</c:v>
                </c:pt>
                <c:pt idx="7">
                  <c:v>57.581754430083357</c:v>
                </c:pt>
                <c:pt idx="8">
                  <c:v>56.281716241355554</c:v>
                </c:pt>
                <c:pt idx="9">
                  <c:v>64.583892260773098</c:v>
                </c:pt>
                <c:pt idx="10">
                  <c:v>60.948632320069827</c:v>
                </c:pt>
                <c:pt idx="11">
                  <c:v>59.153671379023471</c:v>
                </c:pt>
                <c:pt idx="12">
                  <c:v>59.94755887757541</c:v>
                </c:pt>
                <c:pt idx="13">
                  <c:v>59.566696539262104</c:v>
                </c:pt>
                <c:pt idx="14">
                  <c:v>54.679664124186495</c:v>
                </c:pt>
                <c:pt idx="15">
                  <c:v>57.261837920197621</c:v>
                </c:pt>
                <c:pt idx="16">
                  <c:v>57.271089201109504</c:v>
                </c:pt>
                <c:pt idx="17">
                  <c:v>68.245048946846424</c:v>
                </c:pt>
                <c:pt idx="18">
                  <c:v>72.980795152209282</c:v>
                </c:pt>
                <c:pt idx="19">
                  <c:v>71.20406913159583</c:v>
                </c:pt>
                <c:pt idx="20">
                  <c:v>68.702281164551735</c:v>
                </c:pt>
                <c:pt idx="21">
                  <c:v>67.670977579520212</c:v>
                </c:pt>
                <c:pt idx="22">
                  <c:v>61.833014688738018</c:v>
                </c:pt>
                <c:pt idx="23">
                  <c:v>57.98854245282638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'07 OCT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OCT 23 '!$AM$9:$AM$32</c:f>
              <c:numCache>
                <c:formatCode>0.00</c:formatCode>
                <c:ptCount val="24"/>
                <c:pt idx="0">
                  <c:v>138.51954596307129</c:v>
                </c:pt>
                <c:pt idx="1">
                  <c:v>134.48414790099432</c:v>
                </c:pt>
                <c:pt idx="2">
                  <c:v>127.59679125108212</c:v>
                </c:pt>
                <c:pt idx="3">
                  <c:v>125.01412066692727</c:v>
                </c:pt>
                <c:pt idx="4">
                  <c:v>124.38003164465863</c:v>
                </c:pt>
                <c:pt idx="5">
                  <c:v>121.43175530892313</c:v>
                </c:pt>
                <c:pt idx="6">
                  <c:v>116.08208415658717</c:v>
                </c:pt>
                <c:pt idx="7">
                  <c:v>119.38177480443861</c:v>
                </c:pt>
                <c:pt idx="8">
                  <c:v>133.69695991505881</c:v>
                </c:pt>
                <c:pt idx="9">
                  <c:v>125.48226431444395</c:v>
                </c:pt>
                <c:pt idx="10">
                  <c:v>131.6641762802272</c:v>
                </c:pt>
                <c:pt idx="11">
                  <c:v>132.49685271500894</c:v>
                </c:pt>
                <c:pt idx="12">
                  <c:v>129.63259536606913</c:v>
                </c:pt>
                <c:pt idx="13">
                  <c:v>140.86102705474102</c:v>
                </c:pt>
                <c:pt idx="14">
                  <c:v>132.54823866357873</c:v>
                </c:pt>
                <c:pt idx="15">
                  <c:v>133.55276222241221</c:v>
                </c:pt>
                <c:pt idx="16">
                  <c:v>132.86310769957652</c:v>
                </c:pt>
                <c:pt idx="17">
                  <c:v>142.1165553761621</c:v>
                </c:pt>
                <c:pt idx="18">
                  <c:v>139.97605918532875</c:v>
                </c:pt>
                <c:pt idx="19">
                  <c:v>139.57549682089936</c:v>
                </c:pt>
                <c:pt idx="20">
                  <c:v>143.68109098110364</c:v>
                </c:pt>
                <c:pt idx="21">
                  <c:v>140.01761616725847</c:v>
                </c:pt>
                <c:pt idx="22">
                  <c:v>133.36532579923886</c:v>
                </c:pt>
                <c:pt idx="23">
                  <c:v>131.76657263156019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'07 OCT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OCT 23 '!$F$9:$F$32</c:f>
              <c:numCache>
                <c:formatCode>General</c:formatCode>
                <c:ptCount val="24"/>
                <c:pt idx="0">
                  <c:v>232.99</c:v>
                </c:pt>
                <c:pt idx="1">
                  <c:v>227.47</c:v>
                </c:pt>
                <c:pt idx="2">
                  <c:v>217.52</c:v>
                </c:pt>
                <c:pt idx="3">
                  <c:v>214.23</c:v>
                </c:pt>
                <c:pt idx="4">
                  <c:v>211.83</c:v>
                </c:pt>
                <c:pt idx="5">
                  <c:v>195.95</c:v>
                </c:pt>
                <c:pt idx="6">
                  <c:v>186.55</c:v>
                </c:pt>
                <c:pt idx="7">
                  <c:v>195.47</c:v>
                </c:pt>
                <c:pt idx="8">
                  <c:v>194.78</c:v>
                </c:pt>
                <c:pt idx="9">
                  <c:v>173.1</c:v>
                </c:pt>
                <c:pt idx="10">
                  <c:v>187.12</c:v>
                </c:pt>
                <c:pt idx="11">
                  <c:v>176.31</c:v>
                </c:pt>
                <c:pt idx="12">
                  <c:v>156.37</c:v>
                </c:pt>
                <c:pt idx="13">
                  <c:v>153.34</c:v>
                </c:pt>
                <c:pt idx="14">
                  <c:v>179.04</c:v>
                </c:pt>
                <c:pt idx="15">
                  <c:v>185.52</c:v>
                </c:pt>
                <c:pt idx="16">
                  <c:v>205.21</c:v>
                </c:pt>
                <c:pt idx="17">
                  <c:v>257.36</c:v>
                </c:pt>
                <c:pt idx="18">
                  <c:v>258.85000000000002</c:v>
                </c:pt>
                <c:pt idx="19">
                  <c:v>263.25</c:v>
                </c:pt>
                <c:pt idx="20">
                  <c:v>259.08999999999997</c:v>
                </c:pt>
                <c:pt idx="21">
                  <c:v>259.10000000000002</c:v>
                </c:pt>
                <c:pt idx="22">
                  <c:v>242.29</c:v>
                </c:pt>
                <c:pt idx="23">
                  <c:v>234.63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'07 OCT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OCT 23 '!$G$9:$G$32</c:f>
              <c:numCache>
                <c:formatCode>0.00</c:formatCode>
                <c:ptCount val="24"/>
                <c:pt idx="0">
                  <c:v>143.923876546516</c:v>
                </c:pt>
                <c:pt idx="1">
                  <c:v>138.0956603639589</c:v>
                </c:pt>
                <c:pt idx="2">
                  <c:v>133.64056262909574</c:v>
                </c:pt>
                <c:pt idx="3">
                  <c:v>129.73608649480406</c:v>
                </c:pt>
                <c:pt idx="4">
                  <c:v>131.70589523560488</c:v>
                </c:pt>
                <c:pt idx="5">
                  <c:v>123.64513199537883</c:v>
                </c:pt>
                <c:pt idx="6">
                  <c:v>122.17728703220557</c:v>
                </c:pt>
                <c:pt idx="7">
                  <c:v>128.23424457472174</c:v>
                </c:pt>
                <c:pt idx="8">
                  <c:v>130.42785968266512</c:v>
                </c:pt>
                <c:pt idx="9">
                  <c:v>119.88315893314038</c:v>
                </c:pt>
                <c:pt idx="10">
                  <c:v>132.31584311598073</c:v>
                </c:pt>
                <c:pt idx="11">
                  <c:v>132.16520128248769</c:v>
                </c:pt>
                <c:pt idx="12">
                  <c:v>117.006521596262</c:v>
                </c:pt>
                <c:pt idx="13">
                  <c:v>113.03002961266097</c:v>
                </c:pt>
                <c:pt idx="14">
                  <c:v>126.66134702367867</c:v>
                </c:pt>
                <c:pt idx="15">
                  <c:v>142.52187111634248</c:v>
                </c:pt>
                <c:pt idx="16">
                  <c:v>140.03249038203802</c:v>
                </c:pt>
                <c:pt idx="17">
                  <c:v>139.37479762003912</c:v>
                </c:pt>
                <c:pt idx="18">
                  <c:v>167.37335603603017</c:v>
                </c:pt>
                <c:pt idx="19">
                  <c:v>170.75930663193321</c:v>
                </c:pt>
                <c:pt idx="20">
                  <c:v>165.08513217408964</c:v>
                </c:pt>
                <c:pt idx="21">
                  <c:v>166.34466698030295</c:v>
                </c:pt>
                <c:pt idx="22">
                  <c:v>155.96443918848274</c:v>
                </c:pt>
                <c:pt idx="23">
                  <c:v>151.11590601779065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'07 OCT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OCT 23 '!$H$9:$H$32</c:f>
              <c:numCache>
                <c:formatCode>0.00</c:formatCode>
                <c:ptCount val="24"/>
                <c:pt idx="0">
                  <c:v>80.076283751231259</c:v>
                </c:pt>
                <c:pt idx="1">
                  <c:v>80.594257924747112</c:v>
                </c:pt>
                <c:pt idx="2">
                  <c:v>75.477451780521562</c:v>
                </c:pt>
                <c:pt idx="3">
                  <c:v>76.216946552857138</c:v>
                </c:pt>
                <c:pt idx="4">
                  <c:v>71.938336791827126</c:v>
                </c:pt>
                <c:pt idx="5">
                  <c:v>64.702392916924481</c:v>
                </c:pt>
                <c:pt idx="6">
                  <c:v>56.946935499815019</c:v>
                </c:pt>
                <c:pt idx="7">
                  <c:v>59.438342836096012</c:v>
                </c:pt>
                <c:pt idx="8">
                  <c:v>56.361310084529137</c:v>
                </c:pt>
                <c:pt idx="9">
                  <c:v>45.12455202426618</c:v>
                </c:pt>
                <c:pt idx="10">
                  <c:v>46.780267042400865</c:v>
                </c:pt>
                <c:pt idx="11">
                  <c:v>36.194627999048777</c:v>
                </c:pt>
                <c:pt idx="12">
                  <c:v>31.546686056010078</c:v>
                </c:pt>
                <c:pt idx="13">
                  <c:v>32.711675244637334</c:v>
                </c:pt>
                <c:pt idx="14">
                  <c:v>44.760978088124361</c:v>
                </c:pt>
                <c:pt idx="15">
                  <c:v>34.75194158955842</c:v>
                </c:pt>
                <c:pt idx="16">
                  <c:v>56.883442854375005</c:v>
                </c:pt>
                <c:pt idx="17">
                  <c:v>108.06931051664179</c:v>
                </c:pt>
                <c:pt idx="18">
                  <c:v>81.50413253202133</c:v>
                </c:pt>
                <c:pt idx="19">
                  <c:v>82.350983181447518</c:v>
                </c:pt>
                <c:pt idx="20">
                  <c:v>84.023236462980151</c:v>
                </c:pt>
                <c:pt idx="21">
                  <c:v>82.773321659639791</c:v>
                </c:pt>
                <c:pt idx="22">
                  <c:v>76.982324286905509</c:v>
                </c:pt>
                <c:pt idx="23">
                  <c:v>74.461934858619955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'07 OCT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OCT 23 '!$I$9:$I$32</c:f>
              <c:numCache>
                <c:formatCode>0.00</c:formatCode>
                <c:ptCount val="24"/>
                <c:pt idx="0">
                  <c:v>8.9898397022527625</c:v>
                </c:pt>
                <c:pt idx="1">
                  <c:v>8.7800817112939988</c:v>
                </c:pt>
                <c:pt idx="2">
                  <c:v>8.4019855903827043</c:v>
                </c:pt>
                <c:pt idx="3">
                  <c:v>8.2769669523387925</c:v>
                </c:pt>
                <c:pt idx="4">
                  <c:v>8.1857679725680121</c:v>
                </c:pt>
                <c:pt idx="5">
                  <c:v>7.6024750876966571</c:v>
                </c:pt>
                <c:pt idx="6">
                  <c:v>7.4257774679794259</c:v>
                </c:pt>
                <c:pt idx="7">
                  <c:v>7.7974125891822403</c:v>
                </c:pt>
                <c:pt idx="8">
                  <c:v>7.9908302328057594</c:v>
                </c:pt>
                <c:pt idx="9">
                  <c:v>8.0922890425934177</c:v>
                </c:pt>
                <c:pt idx="10">
                  <c:v>8.0238898416184234</c:v>
                </c:pt>
                <c:pt idx="11">
                  <c:v>7.9501707184635357</c:v>
                </c:pt>
                <c:pt idx="12">
                  <c:v>7.8167923477279224</c:v>
                </c:pt>
                <c:pt idx="13">
                  <c:v>7.5982951427016836</c:v>
                </c:pt>
                <c:pt idx="14">
                  <c:v>7.6176748881969694</c:v>
                </c:pt>
                <c:pt idx="15">
                  <c:v>8.2461872940991121</c:v>
                </c:pt>
                <c:pt idx="16">
                  <c:v>8.2940667635869794</c:v>
                </c:pt>
                <c:pt idx="17">
                  <c:v>9.9158918633191</c:v>
                </c:pt>
                <c:pt idx="18">
                  <c:v>9.9725114319485293</c:v>
                </c:pt>
                <c:pt idx="19">
                  <c:v>10.139710186619251</c:v>
                </c:pt>
                <c:pt idx="20">
                  <c:v>9.9816313629301838</c:v>
                </c:pt>
                <c:pt idx="21">
                  <c:v>9.9820113600572959</c:v>
                </c:pt>
                <c:pt idx="22">
                  <c:v>9.3432365246117364</c:v>
                </c:pt>
                <c:pt idx="23">
                  <c:v>9.052159123589373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'07 OCT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OCT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2.8</c:v>
                </c:pt>
                <c:pt idx="7">
                  <c:v>2.9</c:v>
                </c:pt>
                <c:pt idx="8">
                  <c:v>5.4</c:v>
                </c:pt>
                <c:pt idx="9">
                  <c:v>14.6</c:v>
                </c:pt>
                <c:pt idx="10">
                  <c:v>7.8</c:v>
                </c:pt>
                <c:pt idx="11">
                  <c:v>6.7</c:v>
                </c:pt>
                <c:pt idx="12">
                  <c:v>18.8</c:v>
                </c:pt>
                <c:pt idx="13">
                  <c:v>17.399999999999999</c:v>
                </c:pt>
                <c:pt idx="14">
                  <c:v>2.5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'07 OCT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OCT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'07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'07 OCT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'07 OCT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'07 OCT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'07 OCT 23 '!$AJ$9:$AJ$32</c:f>
              <c:numCache>
                <c:formatCode>0.00</c:formatCode>
                <c:ptCount val="24"/>
                <c:pt idx="0">
                  <c:v>143.923876546516</c:v>
                </c:pt>
                <c:pt idx="1">
                  <c:v>138.0956603639589</c:v>
                </c:pt>
                <c:pt idx="2">
                  <c:v>133.64056262909574</c:v>
                </c:pt>
                <c:pt idx="3">
                  <c:v>129.73608649480406</c:v>
                </c:pt>
                <c:pt idx="4">
                  <c:v>131.70589523560488</c:v>
                </c:pt>
                <c:pt idx="5">
                  <c:v>123.84513199537884</c:v>
                </c:pt>
                <c:pt idx="6">
                  <c:v>124.97728703220557</c:v>
                </c:pt>
                <c:pt idx="7">
                  <c:v>131.13424457472175</c:v>
                </c:pt>
                <c:pt idx="8">
                  <c:v>135.82785968266512</c:v>
                </c:pt>
                <c:pt idx="9">
                  <c:v>134.48315893314037</c:v>
                </c:pt>
                <c:pt idx="10">
                  <c:v>140.11584311598074</c:v>
                </c:pt>
                <c:pt idx="11">
                  <c:v>138.86520128248767</c:v>
                </c:pt>
                <c:pt idx="12">
                  <c:v>135.806521596262</c:v>
                </c:pt>
                <c:pt idx="13">
                  <c:v>130.43002961266097</c:v>
                </c:pt>
                <c:pt idx="14">
                  <c:v>129.16134702367867</c:v>
                </c:pt>
                <c:pt idx="15">
                  <c:v>142.52187111634248</c:v>
                </c:pt>
                <c:pt idx="16">
                  <c:v>140.03249038203802</c:v>
                </c:pt>
                <c:pt idx="17">
                  <c:v>139.37479762003912</c:v>
                </c:pt>
                <c:pt idx="18">
                  <c:v>167.37335603603017</c:v>
                </c:pt>
                <c:pt idx="19">
                  <c:v>170.75930663193321</c:v>
                </c:pt>
                <c:pt idx="20">
                  <c:v>165.08513217408964</c:v>
                </c:pt>
                <c:pt idx="21">
                  <c:v>166.34466698030295</c:v>
                </c:pt>
                <c:pt idx="22">
                  <c:v>155.96443918848274</c:v>
                </c:pt>
                <c:pt idx="23">
                  <c:v>151.11590601779065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'07 OCT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'07 OCT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'07 OCT 23 '!$AL$9:$AL$32</c:f>
              <c:numCache>
                <c:formatCode>0.00</c:formatCode>
                <c:ptCount val="24"/>
                <c:pt idx="0">
                  <c:v>80.076283751231259</c:v>
                </c:pt>
                <c:pt idx="1">
                  <c:v>80.594257924747112</c:v>
                </c:pt>
                <c:pt idx="2">
                  <c:v>75.477451780521562</c:v>
                </c:pt>
                <c:pt idx="3">
                  <c:v>76.216946552857138</c:v>
                </c:pt>
                <c:pt idx="4">
                  <c:v>71.938336791827126</c:v>
                </c:pt>
                <c:pt idx="5">
                  <c:v>65.032392916924479</c:v>
                </c:pt>
                <c:pt idx="6">
                  <c:v>59.426935499815016</c:v>
                </c:pt>
                <c:pt idx="7">
                  <c:v>62.678342836096014</c:v>
                </c:pt>
                <c:pt idx="8">
                  <c:v>62.88131008452914</c:v>
                </c:pt>
                <c:pt idx="9">
                  <c:v>66.794552024266181</c:v>
                </c:pt>
                <c:pt idx="10">
                  <c:v>59.430267042400864</c:v>
                </c:pt>
                <c:pt idx="11">
                  <c:v>58.814627999048774</c:v>
                </c:pt>
                <c:pt idx="12">
                  <c:v>58.496686056010077</c:v>
                </c:pt>
                <c:pt idx="13">
                  <c:v>58.341675244637337</c:v>
                </c:pt>
                <c:pt idx="14">
                  <c:v>60.100978088124364</c:v>
                </c:pt>
                <c:pt idx="15">
                  <c:v>62.651941589558419</c:v>
                </c:pt>
                <c:pt idx="16">
                  <c:v>66.353442854375004</c:v>
                </c:pt>
                <c:pt idx="17">
                  <c:v>108.06931051664179</c:v>
                </c:pt>
                <c:pt idx="18">
                  <c:v>81.50413253202133</c:v>
                </c:pt>
                <c:pt idx="19">
                  <c:v>82.350983181447518</c:v>
                </c:pt>
                <c:pt idx="20">
                  <c:v>84.023236462980151</c:v>
                </c:pt>
                <c:pt idx="21">
                  <c:v>82.773321659639791</c:v>
                </c:pt>
                <c:pt idx="22">
                  <c:v>76.982324286905509</c:v>
                </c:pt>
                <c:pt idx="23">
                  <c:v>74.461934858619955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Feuil1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AR39" sqref="AR3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7.425781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9" t="s">
        <v>100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54" ht="20.25" x14ac:dyDescent="0.25">
      <c r="A2" s="180">
        <v>45206</v>
      </c>
      <c r="B2" s="180"/>
      <c r="C2" s="180"/>
      <c r="D2" s="180"/>
      <c r="E2" s="180"/>
      <c r="F2" s="180"/>
      <c r="G2" s="180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1" t="s">
        <v>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207" t="s">
        <v>88</v>
      </c>
      <c r="AG4" s="208"/>
      <c r="AH4" s="208"/>
      <c r="AI4" s="208"/>
      <c r="AJ4" s="186" t="s">
        <v>101</v>
      </c>
      <c r="AK4" s="187"/>
      <c r="AL4" s="186" t="s">
        <v>102</v>
      </c>
      <c r="AM4" s="187"/>
      <c r="AN4" s="174" t="s">
        <v>68</v>
      </c>
      <c r="AO4" s="175"/>
      <c r="AP4" s="175"/>
      <c r="AQ4" s="175"/>
      <c r="AR4" s="175"/>
      <c r="AS4" s="176"/>
    </row>
    <row r="5" spans="1:54" ht="15.75" customHeight="1" thickBot="1" x14ac:dyDescent="0.3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209"/>
      <c r="AG5" s="210"/>
      <c r="AH5" s="210"/>
      <c r="AI5" s="210"/>
      <c r="AJ5" s="188"/>
      <c r="AK5" s="189"/>
      <c r="AL5" s="188"/>
      <c r="AM5" s="189"/>
      <c r="AN5" s="177"/>
      <c r="AO5" s="156"/>
      <c r="AP5" s="156"/>
      <c r="AQ5" s="156"/>
      <c r="AR5" s="156"/>
      <c r="AS5" s="178"/>
    </row>
    <row r="6" spans="1:54" ht="18.75" customHeight="1" thickBot="1" x14ac:dyDescent="0.3">
      <c r="B6" s="198" t="s">
        <v>1</v>
      </c>
      <c r="C6" s="199"/>
      <c r="D6" s="199"/>
      <c r="E6" s="199"/>
      <c r="F6" s="199"/>
      <c r="G6" s="199"/>
      <c r="H6" s="199"/>
      <c r="I6" s="200"/>
      <c r="J6" s="198" t="s">
        <v>73</v>
      </c>
      <c r="K6" s="201"/>
      <c r="L6" s="199"/>
      <c r="M6" s="199"/>
      <c r="N6" s="199"/>
      <c r="O6" s="199"/>
      <c r="P6" s="200"/>
      <c r="Q6" s="202"/>
      <c r="R6" s="192" t="s">
        <v>89</v>
      </c>
      <c r="S6" s="193"/>
      <c r="T6" s="193"/>
      <c r="U6" s="193"/>
      <c r="V6" s="193"/>
      <c r="W6" s="193"/>
      <c r="X6" s="193"/>
      <c r="Y6" s="193"/>
      <c r="Z6" s="192" t="s">
        <v>90</v>
      </c>
      <c r="AA6" s="193"/>
      <c r="AB6" s="193"/>
      <c r="AC6" s="193"/>
      <c r="AD6" s="193"/>
      <c r="AE6" s="193"/>
      <c r="AF6" s="194" t="s">
        <v>14</v>
      </c>
      <c r="AG6" s="195"/>
      <c r="AH6" s="203" t="s">
        <v>11</v>
      </c>
      <c r="AI6" s="204"/>
      <c r="AJ6" s="188"/>
      <c r="AK6" s="189"/>
      <c r="AL6" s="188"/>
      <c r="AM6" s="189"/>
      <c r="AN6" s="177"/>
      <c r="AO6" s="156"/>
      <c r="AP6" s="156"/>
      <c r="AQ6" s="156"/>
      <c r="AR6" s="156"/>
      <c r="AS6" s="178"/>
    </row>
    <row r="7" spans="1:54" ht="36.75" customHeight="1" thickBot="1" x14ac:dyDescent="0.3">
      <c r="B7" s="145" t="s">
        <v>12</v>
      </c>
      <c r="C7" s="146"/>
      <c r="D7" s="146"/>
      <c r="E7" s="147"/>
      <c r="F7" s="146" t="s">
        <v>13</v>
      </c>
      <c r="G7" s="146"/>
      <c r="H7" s="146"/>
      <c r="I7" s="148"/>
      <c r="J7" s="143" t="s">
        <v>7</v>
      </c>
      <c r="K7" s="144"/>
      <c r="L7" s="158" t="s">
        <v>8</v>
      </c>
      <c r="M7" s="144"/>
      <c r="N7" s="158" t="s">
        <v>9</v>
      </c>
      <c r="O7" s="144"/>
      <c r="P7" s="158" t="s">
        <v>10</v>
      </c>
      <c r="Q7" s="159"/>
      <c r="R7" s="143" t="s">
        <v>4</v>
      </c>
      <c r="S7" s="157"/>
      <c r="T7" s="157"/>
      <c r="U7" s="157"/>
      <c r="V7" s="157"/>
      <c r="W7" s="157"/>
      <c r="X7" s="158" t="s">
        <v>87</v>
      </c>
      <c r="Y7" s="159"/>
      <c r="Z7" s="143" t="s">
        <v>3</v>
      </c>
      <c r="AA7" s="157"/>
      <c r="AB7" s="157"/>
      <c r="AC7" s="144"/>
      <c r="AD7" s="149" t="s">
        <v>87</v>
      </c>
      <c r="AE7" s="149"/>
      <c r="AF7" s="196"/>
      <c r="AG7" s="197"/>
      <c r="AH7" s="205"/>
      <c r="AI7" s="206"/>
      <c r="AJ7" s="190"/>
      <c r="AK7" s="191"/>
      <c r="AL7" s="190"/>
      <c r="AM7" s="191"/>
      <c r="AN7" s="177"/>
      <c r="AO7" s="156"/>
      <c r="AP7" s="156"/>
      <c r="AQ7" s="156"/>
      <c r="AR7" s="156"/>
      <c r="AS7" s="178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111.53999999999999</v>
      </c>
      <c r="C9" s="51">
        <f t="shared" ref="C9:C32" si="0">AK9-AE9</f>
        <v>28.303766187682402</v>
      </c>
      <c r="D9" s="52">
        <f t="shared" ref="D9:D32" si="1">AM9-Y9</f>
        <v>109.7495459630713</v>
      </c>
      <c r="E9" s="59">
        <f t="shared" ref="E9:E32" si="2">(AG9+AI9)-Q9</f>
        <v>-26.513312150753698</v>
      </c>
      <c r="F9" s="76">
        <v>232.99</v>
      </c>
      <c r="G9" s="52">
        <f t="shared" ref="G9:G32" si="3">AJ9-AD9</f>
        <v>143.923876546516</v>
      </c>
      <c r="H9" s="52">
        <f t="shared" ref="H9:H32" si="4">AL9-X9</f>
        <v>80.076283751231259</v>
      </c>
      <c r="I9" s="53">
        <f t="shared" ref="I9:I32" si="5">(AH9+AF9)-P9</f>
        <v>8.9898397022527625</v>
      </c>
      <c r="J9" s="58">
        <v>0</v>
      </c>
      <c r="K9" s="84">
        <v>32.64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32.64</v>
      </c>
      <c r="R9" s="91">
        <v>0</v>
      </c>
      <c r="S9" s="84">
        <v>0</v>
      </c>
      <c r="T9" s="84">
        <v>0</v>
      </c>
      <c r="U9" s="84">
        <v>28.77</v>
      </c>
      <c r="V9" s="68">
        <v>0</v>
      </c>
      <c r="W9" s="90">
        <v>0</v>
      </c>
      <c r="X9" s="94">
        <f>R9+T9+V9</f>
        <v>0</v>
      </c>
      <c r="Y9" s="95">
        <f>S9+U9+W9</f>
        <v>28.77</v>
      </c>
      <c r="Z9" s="91">
        <v>0</v>
      </c>
      <c r="AA9" s="84">
        <v>0</v>
      </c>
      <c r="AB9" s="84">
        <v>0</v>
      </c>
      <c r="AC9" s="84">
        <v>30.98</v>
      </c>
      <c r="AD9" s="96">
        <f>Z9+AB9</f>
        <v>0</v>
      </c>
      <c r="AE9" s="52">
        <f>AA9+AC9</f>
        <v>30.98</v>
      </c>
      <c r="AF9" s="116">
        <v>0.14151451612903199</v>
      </c>
      <c r="AG9" s="117">
        <v>0.42775094086021498</v>
      </c>
      <c r="AH9" s="54">
        <f t="shared" ref="AH9:AH32" si="6">(F9+P9+X9+AD9)-(AJ9+AL9+AF9)</f>
        <v>8.8483251861237306</v>
      </c>
      <c r="AI9" s="63">
        <f t="shared" ref="AI9:AI32" si="7">(B9+Q9+Y9+AE9)-(AM9+AK9+AG9)</f>
        <v>5.6989369083860879</v>
      </c>
      <c r="AJ9" s="64">
        <v>143.923876546516</v>
      </c>
      <c r="AK9" s="61">
        <v>59.283766187682403</v>
      </c>
      <c r="AL9" s="66">
        <v>80.076283751231259</v>
      </c>
      <c r="AM9" s="61">
        <v>138.51954596307129</v>
      </c>
      <c r="AS9" s="121"/>
      <c r="BA9" s="42"/>
      <c r="BB9" s="42"/>
    </row>
    <row r="10" spans="1:54" ht="15.75" x14ac:dyDescent="0.25">
      <c r="A10" s="25">
        <v>2</v>
      </c>
      <c r="B10" s="69">
        <v>104.18</v>
      </c>
      <c r="C10" s="51">
        <f t="shared" si="0"/>
        <v>25.694853163637319</v>
      </c>
      <c r="D10" s="52">
        <f t="shared" si="1"/>
        <v>105.23414790099432</v>
      </c>
      <c r="E10" s="59">
        <f t="shared" si="2"/>
        <v>-26.749001064631642</v>
      </c>
      <c r="F10" s="68">
        <v>227.47</v>
      </c>
      <c r="G10" s="52">
        <f t="shared" si="3"/>
        <v>138.0956603639589</v>
      </c>
      <c r="H10" s="52">
        <f t="shared" si="4"/>
        <v>80.594257924747112</v>
      </c>
      <c r="I10" s="53">
        <f t="shared" si="5"/>
        <v>8.7800817112939988</v>
      </c>
      <c r="J10" s="58">
        <v>0</v>
      </c>
      <c r="K10" s="81">
        <v>32.68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32.68</v>
      </c>
      <c r="R10" s="91">
        <v>0</v>
      </c>
      <c r="S10" s="84">
        <v>0</v>
      </c>
      <c r="T10" s="84">
        <v>0</v>
      </c>
      <c r="U10" s="84">
        <v>29.25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29.25</v>
      </c>
      <c r="Z10" s="91">
        <v>0</v>
      </c>
      <c r="AA10" s="84">
        <v>0</v>
      </c>
      <c r="AB10" s="84">
        <v>0</v>
      </c>
      <c r="AC10" s="84">
        <v>30.83</v>
      </c>
      <c r="AD10" s="96">
        <f t="shared" ref="AD10:AD32" si="12">Z10+AB10</f>
        <v>0</v>
      </c>
      <c r="AE10" s="52">
        <f t="shared" ref="AE10:AE32" si="13">AA10+AC10</f>
        <v>30.83</v>
      </c>
      <c r="AF10" s="118">
        <v>0.14151451612903199</v>
      </c>
      <c r="AG10" s="117">
        <v>0.42775094086021498</v>
      </c>
      <c r="AH10" s="54">
        <f t="shared" si="6"/>
        <v>8.638567195164967</v>
      </c>
      <c r="AI10" s="63">
        <f t="shared" si="7"/>
        <v>5.5032479945081434</v>
      </c>
      <c r="AJ10" s="64">
        <v>138.0956603639589</v>
      </c>
      <c r="AK10" s="61">
        <v>56.524853163637317</v>
      </c>
      <c r="AL10" s="66">
        <v>80.594257924747112</v>
      </c>
      <c r="AM10" s="61">
        <v>134.48414790099432</v>
      </c>
      <c r="AS10" s="121"/>
      <c r="BA10" s="42"/>
      <c r="BB10" s="42"/>
    </row>
    <row r="11" spans="1:54" ht="15" customHeight="1" x14ac:dyDescent="0.25">
      <c r="A11" s="25">
        <v>3</v>
      </c>
      <c r="B11" s="69">
        <v>96.09</v>
      </c>
      <c r="C11" s="51">
        <f t="shared" si="0"/>
        <v>24.829094449629437</v>
      </c>
      <c r="D11" s="52">
        <f t="shared" si="1"/>
        <v>98.36679125108212</v>
      </c>
      <c r="E11" s="59">
        <f t="shared" si="2"/>
        <v>-27.105885700711546</v>
      </c>
      <c r="F11" s="68">
        <v>217.52</v>
      </c>
      <c r="G11" s="52">
        <f t="shared" si="3"/>
        <v>133.64056262909574</v>
      </c>
      <c r="H11" s="52">
        <f t="shared" si="4"/>
        <v>75.477451780521562</v>
      </c>
      <c r="I11" s="53">
        <f t="shared" si="5"/>
        <v>8.4019855903827043</v>
      </c>
      <c r="J11" s="58">
        <v>0</v>
      </c>
      <c r="K11" s="81">
        <v>32.83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32.83</v>
      </c>
      <c r="R11" s="91">
        <v>0</v>
      </c>
      <c r="S11" s="84">
        <v>0</v>
      </c>
      <c r="T11" s="84">
        <v>0</v>
      </c>
      <c r="U11" s="84">
        <v>29.23</v>
      </c>
      <c r="V11" s="84">
        <v>0</v>
      </c>
      <c r="W11" s="84">
        <v>0</v>
      </c>
      <c r="X11" s="94">
        <f t="shared" si="10"/>
        <v>0</v>
      </c>
      <c r="Y11" s="95">
        <f t="shared" si="11"/>
        <v>29.23</v>
      </c>
      <c r="Z11" s="91">
        <v>0</v>
      </c>
      <c r="AA11" s="84">
        <v>0</v>
      </c>
      <c r="AB11" s="84">
        <v>0</v>
      </c>
      <c r="AC11" s="84">
        <v>31.4</v>
      </c>
      <c r="AD11" s="96">
        <f t="shared" si="12"/>
        <v>0</v>
      </c>
      <c r="AE11" s="52">
        <f t="shared" si="13"/>
        <v>31.4</v>
      </c>
      <c r="AF11" s="118">
        <v>0.14151451612903199</v>
      </c>
      <c r="AG11" s="117">
        <v>0.42775094086021498</v>
      </c>
      <c r="AH11" s="54">
        <f t="shared" si="6"/>
        <v>8.2604710742536724</v>
      </c>
      <c r="AI11" s="63">
        <f t="shared" si="7"/>
        <v>5.2963633584282377</v>
      </c>
      <c r="AJ11" s="64">
        <v>133.64056262909574</v>
      </c>
      <c r="AK11" s="61">
        <v>56.229094449629436</v>
      </c>
      <c r="AL11" s="66">
        <v>75.477451780521562</v>
      </c>
      <c r="AM11" s="61">
        <v>127.59679125108212</v>
      </c>
      <c r="AS11" s="121"/>
      <c r="BA11" s="42"/>
      <c r="BB11" s="42"/>
    </row>
    <row r="12" spans="1:54" ht="15" customHeight="1" x14ac:dyDescent="0.25">
      <c r="A12" s="25">
        <v>4</v>
      </c>
      <c r="B12" s="69">
        <v>95.25</v>
      </c>
      <c r="C12" s="51">
        <f t="shared" si="0"/>
        <v>26.217195084337568</v>
      </c>
      <c r="D12" s="52">
        <f t="shared" si="1"/>
        <v>95.924120666927266</v>
      </c>
      <c r="E12" s="59">
        <f t="shared" si="2"/>
        <v>-26.891315751264848</v>
      </c>
      <c r="F12" s="68">
        <v>214.23</v>
      </c>
      <c r="G12" s="52">
        <f t="shared" si="3"/>
        <v>129.73608649480406</v>
      </c>
      <c r="H12" s="52">
        <f t="shared" si="4"/>
        <v>76.216946552857138</v>
      </c>
      <c r="I12" s="53">
        <f t="shared" si="5"/>
        <v>8.2769669523387925</v>
      </c>
      <c r="J12" s="58">
        <v>0</v>
      </c>
      <c r="K12" s="81">
        <v>32.56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32.56</v>
      </c>
      <c r="R12" s="91">
        <v>0</v>
      </c>
      <c r="S12" s="84">
        <v>0</v>
      </c>
      <c r="T12" s="84">
        <v>0</v>
      </c>
      <c r="U12" s="84">
        <v>29.09</v>
      </c>
      <c r="V12" s="84">
        <v>0</v>
      </c>
      <c r="W12" s="84">
        <v>0</v>
      </c>
      <c r="X12" s="94">
        <f t="shared" si="10"/>
        <v>0</v>
      </c>
      <c r="Y12" s="95">
        <f t="shared" si="11"/>
        <v>29.09</v>
      </c>
      <c r="Z12" s="91">
        <v>0</v>
      </c>
      <c r="AA12" s="84">
        <v>0</v>
      </c>
      <c r="AB12" s="84">
        <v>0</v>
      </c>
      <c r="AC12" s="84">
        <v>30.67</v>
      </c>
      <c r="AD12" s="96">
        <f t="shared" si="12"/>
        <v>0</v>
      </c>
      <c r="AE12" s="52">
        <f t="shared" si="13"/>
        <v>30.67</v>
      </c>
      <c r="AF12" s="118">
        <v>0.14151451612903199</v>
      </c>
      <c r="AG12" s="117">
        <v>0.42775094086021498</v>
      </c>
      <c r="AH12" s="54">
        <f t="shared" si="6"/>
        <v>8.1354524362097607</v>
      </c>
      <c r="AI12" s="63">
        <f t="shared" si="7"/>
        <v>5.2409333078749398</v>
      </c>
      <c r="AJ12" s="64">
        <v>129.73608649480406</v>
      </c>
      <c r="AK12" s="61">
        <v>56.88719508433757</v>
      </c>
      <c r="AL12" s="66">
        <v>76.216946552857138</v>
      </c>
      <c r="AM12" s="61">
        <v>125.01412066692727</v>
      </c>
      <c r="AS12" s="121"/>
      <c r="BA12" s="42"/>
      <c r="BB12" s="42"/>
    </row>
    <row r="13" spans="1:54" ht="15.75" x14ac:dyDescent="0.25">
      <c r="A13" s="25">
        <v>5</v>
      </c>
      <c r="B13" s="69">
        <v>91.81</v>
      </c>
      <c r="C13" s="51">
        <f t="shared" si="0"/>
        <v>24.009031656515116</v>
      </c>
      <c r="D13" s="52">
        <f t="shared" si="1"/>
        <v>94.960031644658628</v>
      </c>
      <c r="E13" s="59">
        <f t="shared" si="2"/>
        <v>-27.159063301173759</v>
      </c>
      <c r="F13" s="68">
        <v>211.83</v>
      </c>
      <c r="G13" s="52">
        <f t="shared" si="3"/>
        <v>131.70589523560488</v>
      </c>
      <c r="H13" s="52">
        <f t="shared" si="4"/>
        <v>71.938336791827126</v>
      </c>
      <c r="I13" s="53">
        <f t="shared" si="5"/>
        <v>8.1857679725680121</v>
      </c>
      <c r="J13" s="58">
        <v>0</v>
      </c>
      <c r="K13" s="81">
        <v>32.76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32.76</v>
      </c>
      <c r="R13" s="91">
        <v>0</v>
      </c>
      <c r="S13" s="84">
        <v>0</v>
      </c>
      <c r="T13" s="84">
        <v>0</v>
      </c>
      <c r="U13" s="84">
        <v>29.42</v>
      </c>
      <c r="V13" s="84">
        <v>0</v>
      </c>
      <c r="W13" s="84">
        <v>0</v>
      </c>
      <c r="X13" s="94">
        <f t="shared" si="10"/>
        <v>0</v>
      </c>
      <c r="Y13" s="95">
        <f t="shared" si="11"/>
        <v>29.42</v>
      </c>
      <c r="Z13" s="91">
        <v>0</v>
      </c>
      <c r="AA13" s="84">
        <v>0</v>
      </c>
      <c r="AB13" s="84">
        <v>0</v>
      </c>
      <c r="AC13" s="84">
        <v>31.16</v>
      </c>
      <c r="AD13" s="96">
        <f t="shared" si="12"/>
        <v>0</v>
      </c>
      <c r="AE13" s="52">
        <f t="shared" si="13"/>
        <v>31.16</v>
      </c>
      <c r="AF13" s="118">
        <v>0.14151451612903199</v>
      </c>
      <c r="AG13" s="117">
        <v>0.42775094086021498</v>
      </c>
      <c r="AH13" s="54">
        <f t="shared" si="6"/>
        <v>8.0442534564389803</v>
      </c>
      <c r="AI13" s="63">
        <f t="shared" si="7"/>
        <v>5.1731857579660243</v>
      </c>
      <c r="AJ13" s="64">
        <v>131.70589523560488</v>
      </c>
      <c r="AK13" s="61">
        <v>55.169031656515116</v>
      </c>
      <c r="AL13" s="66">
        <v>71.938336791827126</v>
      </c>
      <c r="AM13" s="61">
        <v>124.38003164465863</v>
      </c>
      <c r="AS13" s="121"/>
      <c r="BA13" s="42"/>
      <c r="BB13" s="42"/>
    </row>
    <row r="14" spans="1:54" ht="15.75" customHeight="1" x14ac:dyDescent="0.25">
      <c r="A14" s="25">
        <v>6</v>
      </c>
      <c r="B14" s="69">
        <v>85.73</v>
      </c>
      <c r="C14" s="51">
        <f t="shared" si="0"/>
        <v>21.193394052683441</v>
      </c>
      <c r="D14" s="52">
        <f t="shared" si="1"/>
        <v>91.061755308923125</v>
      </c>
      <c r="E14" s="59">
        <f t="shared" si="2"/>
        <v>-26.525149361606555</v>
      </c>
      <c r="F14" s="68">
        <v>195.95</v>
      </c>
      <c r="G14" s="52">
        <f t="shared" si="3"/>
        <v>123.64513199537883</v>
      </c>
      <c r="H14" s="52">
        <f t="shared" si="4"/>
        <v>64.702392916924481</v>
      </c>
      <c r="I14" s="53">
        <f t="shared" si="5"/>
        <v>7.6024750876966571</v>
      </c>
      <c r="J14" s="58">
        <v>0</v>
      </c>
      <c r="K14" s="81">
        <v>31.95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31.95</v>
      </c>
      <c r="R14" s="91">
        <v>0.33</v>
      </c>
      <c r="S14" s="84">
        <v>0</v>
      </c>
      <c r="T14" s="84">
        <v>0</v>
      </c>
      <c r="U14" s="84">
        <v>30.37</v>
      </c>
      <c r="V14" s="84">
        <v>0</v>
      </c>
      <c r="W14" s="84">
        <v>0</v>
      </c>
      <c r="X14" s="94">
        <f t="shared" si="10"/>
        <v>0.33</v>
      </c>
      <c r="Y14" s="95">
        <f t="shared" si="11"/>
        <v>30.37</v>
      </c>
      <c r="Z14" s="91">
        <v>0.2</v>
      </c>
      <c r="AA14" s="84">
        <v>0</v>
      </c>
      <c r="AB14" s="84">
        <v>0</v>
      </c>
      <c r="AC14" s="84">
        <v>30.81</v>
      </c>
      <c r="AD14" s="96">
        <f t="shared" si="12"/>
        <v>0.2</v>
      </c>
      <c r="AE14" s="52">
        <f t="shared" si="13"/>
        <v>30.81</v>
      </c>
      <c r="AF14" s="118">
        <v>0.14151451612903199</v>
      </c>
      <c r="AG14" s="117">
        <v>0.42775094086021498</v>
      </c>
      <c r="AH14" s="54">
        <f t="shared" si="6"/>
        <v>7.4609605715676253</v>
      </c>
      <c r="AI14" s="63">
        <f t="shared" si="7"/>
        <v>4.9970996975332298</v>
      </c>
      <c r="AJ14" s="64">
        <v>123.84513199537884</v>
      </c>
      <c r="AK14" s="61">
        <v>52.00339405268344</v>
      </c>
      <c r="AL14" s="66">
        <v>65.032392916924479</v>
      </c>
      <c r="AM14" s="61">
        <v>121.43175530892313</v>
      </c>
      <c r="AS14" s="121"/>
      <c r="BA14" s="42"/>
      <c r="BB14" s="42"/>
    </row>
    <row r="15" spans="1:54" ht="15.75" x14ac:dyDescent="0.25">
      <c r="A15" s="25">
        <v>7</v>
      </c>
      <c r="B15" s="69">
        <v>125.12</v>
      </c>
      <c r="C15" s="51">
        <f t="shared" si="0"/>
        <v>35.981760943840925</v>
      </c>
      <c r="D15" s="52">
        <f t="shared" si="1"/>
        <v>116.08208415658717</v>
      </c>
      <c r="E15" s="59">
        <f t="shared" si="2"/>
        <v>-26.943845100428099</v>
      </c>
      <c r="F15" s="68">
        <v>186.55</v>
      </c>
      <c r="G15" s="52">
        <f t="shared" si="3"/>
        <v>122.17728703220557</v>
      </c>
      <c r="H15" s="52">
        <f t="shared" si="4"/>
        <v>56.946935499815019</v>
      </c>
      <c r="I15" s="53">
        <f t="shared" si="5"/>
        <v>7.4257774679794259</v>
      </c>
      <c r="J15" s="58">
        <v>0</v>
      </c>
      <c r="K15" s="81">
        <v>32.25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32.25</v>
      </c>
      <c r="R15" s="91">
        <v>2.48</v>
      </c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94">
        <f t="shared" si="10"/>
        <v>2.48</v>
      </c>
      <c r="Y15" s="95">
        <f t="shared" si="11"/>
        <v>0</v>
      </c>
      <c r="Z15" s="91">
        <v>2.8</v>
      </c>
      <c r="AA15" s="84">
        <v>0</v>
      </c>
      <c r="AB15" s="84">
        <v>0</v>
      </c>
      <c r="AC15" s="84">
        <v>17.25</v>
      </c>
      <c r="AD15" s="96">
        <f t="shared" si="12"/>
        <v>2.8</v>
      </c>
      <c r="AE15" s="52">
        <f t="shared" si="13"/>
        <v>17.25</v>
      </c>
      <c r="AF15" s="118">
        <v>0.14151451612903199</v>
      </c>
      <c r="AG15" s="117">
        <v>0.42775094086021498</v>
      </c>
      <c r="AH15" s="54">
        <f t="shared" si="6"/>
        <v>7.2842629518503941</v>
      </c>
      <c r="AI15" s="63">
        <f t="shared" si="7"/>
        <v>4.8784039587116865</v>
      </c>
      <c r="AJ15" s="64">
        <v>124.97728703220557</v>
      </c>
      <c r="AK15" s="61">
        <v>53.231760943840925</v>
      </c>
      <c r="AL15" s="66">
        <v>59.426935499815016</v>
      </c>
      <c r="AM15" s="61">
        <v>116.08208415658717</v>
      </c>
      <c r="AS15" s="121"/>
      <c r="BA15" s="42"/>
      <c r="BB15" s="42"/>
    </row>
    <row r="16" spans="1:54" ht="15.75" x14ac:dyDescent="0.25">
      <c r="A16" s="25">
        <v>8</v>
      </c>
      <c r="B16" s="69">
        <v>132.76</v>
      </c>
      <c r="C16" s="51">
        <f t="shared" si="0"/>
        <v>40.261754430083357</v>
      </c>
      <c r="D16" s="52">
        <f t="shared" si="1"/>
        <v>119.38177480443861</v>
      </c>
      <c r="E16" s="59">
        <f t="shared" si="2"/>
        <v>-26.88352923452198</v>
      </c>
      <c r="F16" s="68">
        <v>195.47</v>
      </c>
      <c r="G16" s="52">
        <f t="shared" si="3"/>
        <v>128.23424457472174</v>
      </c>
      <c r="H16" s="52">
        <f t="shared" si="4"/>
        <v>59.438342836096012</v>
      </c>
      <c r="I16" s="53">
        <f t="shared" si="5"/>
        <v>7.7974125891822403</v>
      </c>
      <c r="J16" s="58">
        <v>0</v>
      </c>
      <c r="K16" s="81">
        <v>32.409999999999997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32.409999999999997</v>
      </c>
      <c r="R16" s="91">
        <v>3.24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94">
        <f t="shared" si="10"/>
        <v>3.24</v>
      </c>
      <c r="Y16" s="95">
        <f t="shared" si="11"/>
        <v>0</v>
      </c>
      <c r="Z16" s="91">
        <v>2.9</v>
      </c>
      <c r="AA16" s="84">
        <v>0</v>
      </c>
      <c r="AB16" s="84">
        <v>0</v>
      </c>
      <c r="AC16" s="84">
        <v>17.32</v>
      </c>
      <c r="AD16" s="96">
        <f t="shared" si="12"/>
        <v>2.9</v>
      </c>
      <c r="AE16" s="52">
        <f t="shared" si="13"/>
        <v>17.32</v>
      </c>
      <c r="AF16" s="118">
        <v>0.14151451612903199</v>
      </c>
      <c r="AG16" s="117">
        <v>0.42775094086021498</v>
      </c>
      <c r="AH16" s="54">
        <f t="shared" si="6"/>
        <v>7.6558980730532085</v>
      </c>
      <c r="AI16" s="63">
        <f t="shared" si="7"/>
        <v>5.0987198246178025</v>
      </c>
      <c r="AJ16" s="64">
        <v>131.13424457472175</v>
      </c>
      <c r="AK16" s="61">
        <v>57.581754430083357</v>
      </c>
      <c r="AL16" s="66">
        <v>62.678342836096014</v>
      </c>
      <c r="AM16" s="61">
        <v>119.38177480443861</v>
      </c>
      <c r="AS16" s="121"/>
      <c r="BA16" s="42"/>
      <c r="BB16" s="42"/>
    </row>
    <row r="17" spans="1:54" ht="15.75" x14ac:dyDescent="0.25">
      <c r="A17" s="25">
        <v>9</v>
      </c>
      <c r="B17" s="69">
        <v>145.51</v>
      </c>
      <c r="C17" s="51">
        <f t="shared" si="0"/>
        <v>38.671716241355554</v>
      </c>
      <c r="D17" s="52">
        <f t="shared" si="1"/>
        <v>133.69695991505881</v>
      </c>
      <c r="E17" s="59">
        <f t="shared" si="2"/>
        <v>-26.858676156414376</v>
      </c>
      <c r="F17" s="68">
        <v>194.78</v>
      </c>
      <c r="G17" s="52">
        <f t="shared" si="3"/>
        <v>130.42785968266512</v>
      </c>
      <c r="H17" s="52">
        <f t="shared" si="4"/>
        <v>56.361310084529137</v>
      </c>
      <c r="I17" s="53">
        <f t="shared" si="5"/>
        <v>7.9908302328057594</v>
      </c>
      <c r="J17" s="58">
        <v>0</v>
      </c>
      <c r="K17" s="81">
        <v>32.76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32.76</v>
      </c>
      <c r="R17" s="91">
        <v>6.52</v>
      </c>
      <c r="S17" s="84">
        <v>0</v>
      </c>
      <c r="T17" s="84">
        <v>0</v>
      </c>
      <c r="U17" s="84">
        <v>0</v>
      </c>
      <c r="V17" s="84">
        <v>0</v>
      </c>
      <c r="W17" s="84">
        <v>0</v>
      </c>
      <c r="X17" s="94">
        <f t="shared" si="10"/>
        <v>6.52</v>
      </c>
      <c r="Y17" s="95">
        <f t="shared" si="11"/>
        <v>0</v>
      </c>
      <c r="Z17" s="91">
        <v>5.4</v>
      </c>
      <c r="AA17" s="84">
        <v>0</v>
      </c>
      <c r="AB17" s="84">
        <v>0</v>
      </c>
      <c r="AC17" s="84">
        <v>17.61</v>
      </c>
      <c r="AD17" s="96">
        <f t="shared" si="12"/>
        <v>5.4</v>
      </c>
      <c r="AE17" s="52">
        <f t="shared" si="13"/>
        <v>17.61</v>
      </c>
      <c r="AF17" s="118">
        <v>0.14151451612903199</v>
      </c>
      <c r="AG17" s="117">
        <v>0.42775094086021498</v>
      </c>
      <c r="AH17" s="54">
        <f t="shared" si="6"/>
        <v>7.8493157166767276</v>
      </c>
      <c r="AI17" s="63">
        <f t="shared" si="7"/>
        <v>5.4735729027254081</v>
      </c>
      <c r="AJ17" s="64">
        <v>135.82785968266512</v>
      </c>
      <c r="AK17" s="61">
        <v>56.281716241355554</v>
      </c>
      <c r="AL17" s="66">
        <v>62.88131008452914</v>
      </c>
      <c r="AM17" s="61">
        <v>133.69695991505881</v>
      </c>
      <c r="AS17" s="121"/>
      <c r="BA17" s="42"/>
      <c r="BB17" s="42"/>
    </row>
    <row r="18" spans="1:54" ht="15.75" x14ac:dyDescent="0.25">
      <c r="A18" s="25">
        <v>10</v>
      </c>
      <c r="B18" s="69">
        <v>112.30000000000001</v>
      </c>
      <c r="C18" s="51">
        <f t="shared" si="0"/>
        <v>38.2538922607731</v>
      </c>
      <c r="D18" s="52">
        <f t="shared" si="1"/>
        <v>100.83226431444396</v>
      </c>
      <c r="E18" s="59">
        <f t="shared" si="2"/>
        <v>-26.786156575217042</v>
      </c>
      <c r="F18" s="68">
        <v>173.1</v>
      </c>
      <c r="G18" s="52">
        <f t="shared" si="3"/>
        <v>119.88315893314038</v>
      </c>
      <c r="H18" s="52">
        <f t="shared" si="4"/>
        <v>45.12455202426618</v>
      </c>
      <c r="I18" s="53">
        <f t="shared" si="5"/>
        <v>8.0922890425934177</v>
      </c>
      <c r="J18" s="58">
        <v>0</v>
      </c>
      <c r="K18" s="81">
        <v>32.69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32.69</v>
      </c>
      <c r="R18" s="91">
        <v>21.67</v>
      </c>
      <c r="S18" s="84">
        <v>0</v>
      </c>
      <c r="T18" s="84">
        <v>0</v>
      </c>
      <c r="U18" s="84">
        <v>24.65</v>
      </c>
      <c r="V18" s="84">
        <v>0</v>
      </c>
      <c r="W18" s="84">
        <v>0</v>
      </c>
      <c r="X18" s="94">
        <f t="shared" si="10"/>
        <v>21.67</v>
      </c>
      <c r="Y18" s="95">
        <f t="shared" si="11"/>
        <v>24.65</v>
      </c>
      <c r="Z18" s="91">
        <v>14.6</v>
      </c>
      <c r="AA18" s="84">
        <v>0</v>
      </c>
      <c r="AB18" s="84">
        <v>0</v>
      </c>
      <c r="AC18" s="84">
        <v>26.33</v>
      </c>
      <c r="AD18" s="96">
        <f t="shared" si="12"/>
        <v>14.6</v>
      </c>
      <c r="AE18" s="52">
        <f t="shared" si="13"/>
        <v>26.33</v>
      </c>
      <c r="AF18" s="118">
        <v>0.14151451612903199</v>
      </c>
      <c r="AG18" s="117">
        <v>0.42775094086021498</v>
      </c>
      <c r="AH18" s="54">
        <f t="shared" si="6"/>
        <v>7.9507745264643859</v>
      </c>
      <c r="AI18" s="63">
        <f t="shared" si="7"/>
        <v>5.4760924839227414</v>
      </c>
      <c r="AJ18" s="64">
        <v>134.48315893314037</v>
      </c>
      <c r="AK18" s="61">
        <v>64.583892260773098</v>
      </c>
      <c r="AL18" s="66">
        <v>66.794552024266181</v>
      </c>
      <c r="AM18" s="61">
        <v>125.48226431444395</v>
      </c>
      <c r="AS18" s="121"/>
      <c r="BA18" s="42"/>
      <c r="BB18" s="42"/>
    </row>
    <row r="19" spans="1:54" ht="15.75" x14ac:dyDescent="0.25">
      <c r="A19" s="25">
        <v>11</v>
      </c>
      <c r="B19" s="69">
        <v>112.16</v>
      </c>
      <c r="C19" s="51">
        <f t="shared" si="0"/>
        <v>30.108632320069827</v>
      </c>
      <c r="D19" s="52">
        <f t="shared" si="1"/>
        <v>108.63417628022719</v>
      </c>
      <c r="E19" s="59">
        <f t="shared" si="2"/>
        <v>-26.582808600297035</v>
      </c>
      <c r="F19" s="68">
        <v>187.12</v>
      </c>
      <c r="G19" s="52">
        <f t="shared" si="3"/>
        <v>132.31584311598073</v>
      </c>
      <c r="H19" s="52">
        <f t="shared" si="4"/>
        <v>46.780267042400865</v>
      </c>
      <c r="I19" s="53">
        <f t="shared" si="5"/>
        <v>8.0238898416184234</v>
      </c>
      <c r="J19" s="58">
        <v>0</v>
      </c>
      <c r="K19" s="81">
        <v>32.56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32.56</v>
      </c>
      <c r="R19" s="91">
        <v>12.65</v>
      </c>
      <c r="S19" s="84">
        <v>0</v>
      </c>
      <c r="T19" s="84">
        <v>0</v>
      </c>
      <c r="U19" s="84">
        <v>23.03</v>
      </c>
      <c r="V19" s="84">
        <v>0</v>
      </c>
      <c r="W19" s="84">
        <v>0</v>
      </c>
      <c r="X19" s="94">
        <f t="shared" si="10"/>
        <v>12.65</v>
      </c>
      <c r="Y19" s="95">
        <f t="shared" si="11"/>
        <v>23.03</v>
      </c>
      <c r="Z19" s="91">
        <v>7.8</v>
      </c>
      <c r="AA19" s="84">
        <v>0</v>
      </c>
      <c r="AB19" s="84">
        <v>0</v>
      </c>
      <c r="AC19" s="84">
        <v>30.84</v>
      </c>
      <c r="AD19" s="96">
        <f t="shared" si="12"/>
        <v>7.8</v>
      </c>
      <c r="AE19" s="52">
        <f t="shared" si="13"/>
        <v>30.84</v>
      </c>
      <c r="AF19" s="118">
        <v>0.14151451612903199</v>
      </c>
      <c r="AG19" s="117">
        <v>0.42775094086021498</v>
      </c>
      <c r="AH19" s="54">
        <f t="shared" si="6"/>
        <v>7.8823753254893916</v>
      </c>
      <c r="AI19" s="63">
        <f t="shared" si="7"/>
        <v>5.5494404588427528</v>
      </c>
      <c r="AJ19" s="64">
        <v>140.11584311598074</v>
      </c>
      <c r="AK19" s="61">
        <v>60.948632320069827</v>
      </c>
      <c r="AL19" s="66">
        <v>59.430267042400864</v>
      </c>
      <c r="AM19" s="61">
        <v>131.6641762802272</v>
      </c>
      <c r="AS19" s="121"/>
      <c r="BA19" s="42"/>
      <c r="BB19" s="42"/>
    </row>
    <row r="20" spans="1:54" ht="15.75" x14ac:dyDescent="0.25">
      <c r="A20" s="25">
        <v>12</v>
      </c>
      <c r="B20" s="69">
        <v>104.37</v>
      </c>
      <c r="C20" s="51">
        <f t="shared" si="0"/>
        <v>27.943671379023471</v>
      </c>
      <c r="D20" s="52">
        <f t="shared" si="1"/>
        <v>103.27685271500894</v>
      </c>
      <c r="E20" s="59">
        <f t="shared" si="2"/>
        <v>-26.850524094032401</v>
      </c>
      <c r="F20" s="68">
        <v>176.31</v>
      </c>
      <c r="G20" s="52">
        <f t="shared" si="3"/>
        <v>132.16520128248769</v>
      </c>
      <c r="H20" s="52">
        <f t="shared" si="4"/>
        <v>36.194627999048777</v>
      </c>
      <c r="I20" s="53">
        <f t="shared" si="5"/>
        <v>7.9501707184635357</v>
      </c>
      <c r="J20" s="58">
        <v>0</v>
      </c>
      <c r="K20" s="81">
        <v>32.799999999999997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32.799999999999997</v>
      </c>
      <c r="R20" s="91">
        <v>22.62</v>
      </c>
      <c r="S20" s="84">
        <v>0</v>
      </c>
      <c r="T20" s="84">
        <v>0</v>
      </c>
      <c r="U20" s="84">
        <v>29.22</v>
      </c>
      <c r="V20" s="84">
        <v>0</v>
      </c>
      <c r="W20" s="84">
        <v>0</v>
      </c>
      <c r="X20" s="94">
        <f t="shared" si="10"/>
        <v>22.62</v>
      </c>
      <c r="Y20" s="95">
        <f t="shared" si="11"/>
        <v>29.22</v>
      </c>
      <c r="Z20" s="91">
        <v>6.7</v>
      </c>
      <c r="AA20" s="84">
        <v>0</v>
      </c>
      <c r="AB20" s="84">
        <v>0</v>
      </c>
      <c r="AC20" s="84">
        <v>31.21</v>
      </c>
      <c r="AD20" s="96">
        <f t="shared" si="12"/>
        <v>6.7</v>
      </c>
      <c r="AE20" s="52">
        <f t="shared" si="13"/>
        <v>31.21</v>
      </c>
      <c r="AF20" s="118">
        <v>0.14151451612903199</v>
      </c>
      <c r="AG20" s="117">
        <v>0.42775094086021498</v>
      </c>
      <c r="AH20" s="54">
        <f t="shared" si="6"/>
        <v>7.8086562023345039</v>
      </c>
      <c r="AI20" s="63">
        <f t="shared" si="7"/>
        <v>5.5217249651073814</v>
      </c>
      <c r="AJ20" s="64">
        <v>138.86520128248767</v>
      </c>
      <c r="AK20" s="61">
        <v>59.153671379023471</v>
      </c>
      <c r="AL20" s="66">
        <v>58.814627999048774</v>
      </c>
      <c r="AM20" s="61">
        <v>132.49685271500894</v>
      </c>
      <c r="AS20" s="121"/>
      <c r="BA20" s="42"/>
      <c r="BB20" s="42"/>
    </row>
    <row r="21" spans="1:54" ht="15.75" x14ac:dyDescent="0.25">
      <c r="A21" s="25">
        <v>13</v>
      </c>
      <c r="B21" s="69">
        <v>100.74000000000001</v>
      </c>
      <c r="C21" s="51">
        <f t="shared" si="0"/>
        <v>28.337558877575411</v>
      </c>
      <c r="D21" s="52">
        <f t="shared" si="1"/>
        <v>101.24259536606912</v>
      </c>
      <c r="E21" s="59">
        <f t="shared" si="2"/>
        <v>-28.840154243644506</v>
      </c>
      <c r="F21" s="68">
        <v>156.37</v>
      </c>
      <c r="G21" s="52">
        <f t="shared" si="3"/>
        <v>117.006521596262</v>
      </c>
      <c r="H21" s="52">
        <f t="shared" si="4"/>
        <v>31.546686056010078</v>
      </c>
      <c r="I21" s="53">
        <f t="shared" si="5"/>
        <v>7.8167923477279224</v>
      </c>
      <c r="J21" s="58">
        <v>0</v>
      </c>
      <c r="K21" s="81">
        <v>34.729999999999997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34.729999999999997</v>
      </c>
      <c r="R21" s="91">
        <v>26.95</v>
      </c>
      <c r="S21" s="84">
        <v>0</v>
      </c>
      <c r="T21" s="84">
        <v>0</v>
      </c>
      <c r="U21" s="84">
        <v>28.39</v>
      </c>
      <c r="V21" s="84">
        <v>0</v>
      </c>
      <c r="W21" s="84">
        <v>0</v>
      </c>
      <c r="X21" s="94">
        <f t="shared" si="10"/>
        <v>26.95</v>
      </c>
      <c r="Y21" s="95">
        <f t="shared" si="11"/>
        <v>28.39</v>
      </c>
      <c r="Z21" s="91">
        <v>18.8</v>
      </c>
      <c r="AA21" s="84">
        <v>0</v>
      </c>
      <c r="AB21" s="84">
        <v>0</v>
      </c>
      <c r="AC21" s="84">
        <v>31.61</v>
      </c>
      <c r="AD21" s="96">
        <f t="shared" si="12"/>
        <v>18.8</v>
      </c>
      <c r="AE21" s="52">
        <f t="shared" si="13"/>
        <v>31.61</v>
      </c>
      <c r="AF21" s="118">
        <v>0.14151451612903199</v>
      </c>
      <c r="AG21" s="117">
        <v>0.42775094086021498</v>
      </c>
      <c r="AH21" s="54">
        <f t="shared" si="6"/>
        <v>7.6752778315988905</v>
      </c>
      <c r="AI21" s="63">
        <f t="shared" si="7"/>
        <v>5.4620948154952771</v>
      </c>
      <c r="AJ21" s="64">
        <v>135.806521596262</v>
      </c>
      <c r="AK21" s="61">
        <v>59.94755887757541</v>
      </c>
      <c r="AL21" s="66">
        <v>58.496686056010077</v>
      </c>
      <c r="AM21" s="61">
        <v>129.63259536606913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115.08</v>
      </c>
      <c r="C22" s="51">
        <f t="shared" si="0"/>
        <v>28.296696539262104</v>
      </c>
      <c r="D22" s="52">
        <f t="shared" si="1"/>
        <v>112.47102705474101</v>
      </c>
      <c r="E22" s="59">
        <f t="shared" si="2"/>
        <v>-25.687723594003096</v>
      </c>
      <c r="F22" s="68">
        <v>153.34</v>
      </c>
      <c r="G22" s="52">
        <f t="shared" si="3"/>
        <v>113.03002961266097</v>
      </c>
      <c r="H22" s="52">
        <f t="shared" si="4"/>
        <v>32.711675244637334</v>
      </c>
      <c r="I22" s="53">
        <f t="shared" si="5"/>
        <v>7.5982951427016836</v>
      </c>
      <c r="J22" s="58">
        <v>0</v>
      </c>
      <c r="K22" s="81">
        <v>31.89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31.89</v>
      </c>
      <c r="R22" s="91">
        <v>25.63</v>
      </c>
      <c r="S22" s="84">
        <v>0</v>
      </c>
      <c r="T22" s="84">
        <v>0</v>
      </c>
      <c r="U22" s="84">
        <v>28.39</v>
      </c>
      <c r="V22" s="84">
        <v>0</v>
      </c>
      <c r="W22" s="84">
        <v>0</v>
      </c>
      <c r="X22" s="94">
        <f t="shared" si="10"/>
        <v>25.63</v>
      </c>
      <c r="Y22" s="95">
        <f t="shared" si="11"/>
        <v>28.39</v>
      </c>
      <c r="Z22" s="91">
        <v>17.399999999999999</v>
      </c>
      <c r="AA22" s="84">
        <v>0</v>
      </c>
      <c r="AB22" s="84">
        <v>0</v>
      </c>
      <c r="AC22" s="84">
        <v>31.27</v>
      </c>
      <c r="AD22" s="96">
        <f t="shared" si="12"/>
        <v>17.399999999999999</v>
      </c>
      <c r="AE22" s="52">
        <f t="shared" si="13"/>
        <v>31.27</v>
      </c>
      <c r="AF22" s="118">
        <v>0.14151451612903199</v>
      </c>
      <c r="AG22" s="117">
        <v>0.42775094086021498</v>
      </c>
      <c r="AH22" s="54">
        <f t="shared" si="6"/>
        <v>7.4567806265726517</v>
      </c>
      <c r="AI22" s="63">
        <f t="shared" si="7"/>
        <v>5.7745254651366906</v>
      </c>
      <c r="AJ22" s="64">
        <v>130.43002961266097</v>
      </c>
      <c r="AK22" s="61">
        <v>59.566696539262104</v>
      </c>
      <c r="AL22" s="66">
        <v>58.341675244637337</v>
      </c>
      <c r="AM22" s="61">
        <v>140.86102705474102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101.00999999999999</v>
      </c>
      <c r="C23" s="51">
        <f t="shared" si="0"/>
        <v>23.519664124186495</v>
      </c>
      <c r="D23" s="52">
        <f t="shared" si="1"/>
        <v>104.28823866357872</v>
      </c>
      <c r="E23" s="59">
        <f t="shared" si="2"/>
        <v>-26.797902787765253</v>
      </c>
      <c r="F23" s="68">
        <v>179.04</v>
      </c>
      <c r="G23" s="52">
        <f t="shared" si="3"/>
        <v>126.66134702367867</v>
      </c>
      <c r="H23" s="52">
        <f t="shared" si="4"/>
        <v>44.760978088124361</v>
      </c>
      <c r="I23" s="53">
        <f t="shared" si="5"/>
        <v>7.6176748881969694</v>
      </c>
      <c r="J23" s="58">
        <v>0</v>
      </c>
      <c r="K23" s="81">
        <v>32.619999999999997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32.619999999999997</v>
      </c>
      <c r="R23" s="91">
        <v>15.34</v>
      </c>
      <c r="S23" s="84">
        <v>0</v>
      </c>
      <c r="T23" s="84">
        <v>0</v>
      </c>
      <c r="U23" s="84">
        <v>28.26</v>
      </c>
      <c r="V23" s="84">
        <v>0</v>
      </c>
      <c r="W23" s="84">
        <v>0</v>
      </c>
      <c r="X23" s="94">
        <f t="shared" si="10"/>
        <v>15.34</v>
      </c>
      <c r="Y23" s="95">
        <f t="shared" si="11"/>
        <v>28.26</v>
      </c>
      <c r="Z23" s="91">
        <v>2.5</v>
      </c>
      <c r="AA23" s="84">
        <v>0</v>
      </c>
      <c r="AB23" s="84">
        <v>0</v>
      </c>
      <c r="AC23" s="84">
        <v>31.16</v>
      </c>
      <c r="AD23" s="96">
        <f t="shared" si="12"/>
        <v>2.5</v>
      </c>
      <c r="AE23" s="52">
        <f t="shared" si="13"/>
        <v>31.16</v>
      </c>
      <c r="AF23" s="118">
        <v>0.14151451612903199</v>
      </c>
      <c r="AG23" s="117">
        <v>0.42775094086021498</v>
      </c>
      <c r="AH23" s="54">
        <f t="shared" si="6"/>
        <v>7.4761603720679375</v>
      </c>
      <c r="AI23" s="63">
        <f t="shared" si="7"/>
        <v>5.3943462713745305</v>
      </c>
      <c r="AJ23" s="64">
        <v>129.16134702367867</v>
      </c>
      <c r="AK23" s="61">
        <v>54.679664124186495</v>
      </c>
      <c r="AL23" s="66">
        <v>60.100978088124364</v>
      </c>
      <c r="AM23" s="61">
        <v>132.54823866357873</v>
      </c>
      <c r="AS23" s="121"/>
      <c r="BA23" s="42"/>
      <c r="BB23" s="42"/>
    </row>
    <row r="24" spans="1:54" ht="15.75" x14ac:dyDescent="0.25">
      <c r="A24" s="25">
        <v>16</v>
      </c>
      <c r="B24" s="69">
        <v>104.69</v>
      </c>
      <c r="C24" s="51">
        <f t="shared" si="0"/>
        <v>26.691837920197621</v>
      </c>
      <c r="D24" s="52">
        <f t="shared" si="1"/>
        <v>104.60276222241221</v>
      </c>
      <c r="E24" s="59">
        <f t="shared" si="2"/>
        <v>-26.604600142609861</v>
      </c>
      <c r="F24" s="68">
        <v>185.52</v>
      </c>
      <c r="G24" s="52">
        <f t="shared" si="3"/>
        <v>142.52187111634248</v>
      </c>
      <c r="H24" s="52">
        <f t="shared" si="4"/>
        <v>34.75194158955842</v>
      </c>
      <c r="I24" s="53">
        <f t="shared" si="5"/>
        <v>8.2461872940991121</v>
      </c>
      <c r="J24" s="58">
        <v>0</v>
      </c>
      <c r="K24" s="81">
        <v>32.53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32.53</v>
      </c>
      <c r="R24" s="91">
        <v>27.9</v>
      </c>
      <c r="S24" s="84">
        <v>0</v>
      </c>
      <c r="T24" s="84">
        <v>0</v>
      </c>
      <c r="U24" s="84">
        <v>28.95</v>
      </c>
      <c r="V24" s="84">
        <v>0</v>
      </c>
      <c r="W24" s="84">
        <v>0</v>
      </c>
      <c r="X24" s="94">
        <f t="shared" si="10"/>
        <v>27.9</v>
      </c>
      <c r="Y24" s="95">
        <f t="shared" si="11"/>
        <v>28.95</v>
      </c>
      <c r="Z24" s="91">
        <v>0</v>
      </c>
      <c r="AA24" s="84">
        <v>0</v>
      </c>
      <c r="AB24" s="84">
        <v>0</v>
      </c>
      <c r="AC24" s="84">
        <v>30.57</v>
      </c>
      <c r="AD24" s="96">
        <f t="shared" si="12"/>
        <v>0</v>
      </c>
      <c r="AE24" s="52">
        <f t="shared" si="13"/>
        <v>30.57</v>
      </c>
      <c r="AF24" s="118">
        <v>0.14151451612903199</v>
      </c>
      <c r="AG24" s="117">
        <v>0.42775094086021498</v>
      </c>
      <c r="AH24" s="54">
        <f t="shared" si="6"/>
        <v>8.1046727779700802</v>
      </c>
      <c r="AI24" s="63">
        <f t="shared" si="7"/>
        <v>5.4976489165299256</v>
      </c>
      <c r="AJ24" s="64">
        <v>142.52187111634248</v>
      </c>
      <c r="AK24" s="61">
        <v>57.261837920197621</v>
      </c>
      <c r="AL24" s="66">
        <v>62.651941589558419</v>
      </c>
      <c r="AM24" s="61">
        <v>133.55276222241221</v>
      </c>
      <c r="AS24" s="121"/>
      <c r="BA24" s="42"/>
      <c r="BB24" s="42"/>
    </row>
    <row r="25" spans="1:54" ht="15.75" x14ac:dyDescent="0.25">
      <c r="A25" s="25">
        <v>17</v>
      </c>
      <c r="B25" s="69">
        <v>104.71000000000001</v>
      </c>
      <c r="C25" s="51">
        <f t="shared" si="0"/>
        <v>26.631089201109504</v>
      </c>
      <c r="D25" s="52">
        <f t="shared" si="1"/>
        <v>104.62310769957652</v>
      </c>
      <c r="E25" s="59">
        <f t="shared" si="2"/>
        <v>-26.544196900686011</v>
      </c>
      <c r="F25" s="68">
        <v>205.21</v>
      </c>
      <c r="G25" s="52">
        <f t="shared" si="3"/>
        <v>140.03249038203802</v>
      </c>
      <c r="H25" s="52">
        <f t="shared" si="4"/>
        <v>56.883442854375005</v>
      </c>
      <c r="I25" s="53">
        <f t="shared" si="5"/>
        <v>8.2940667635869794</v>
      </c>
      <c r="J25" s="58">
        <v>0</v>
      </c>
      <c r="K25" s="81">
        <v>32.450000000000003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32.450000000000003</v>
      </c>
      <c r="R25" s="91">
        <v>9.4699999999999989</v>
      </c>
      <c r="S25" s="84">
        <v>0</v>
      </c>
      <c r="T25" s="84">
        <v>0</v>
      </c>
      <c r="U25" s="84">
        <v>28.24</v>
      </c>
      <c r="V25" s="84">
        <v>0</v>
      </c>
      <c r="W25" s="84">
        <v>0</v>
      </c>
      <c r="X25" s="94">
        <f t="shared" si="10"/>
        <v>9.4699999999999989</v>
      </c>
      <c r="Y25" s="95">
        <f t="shared" si="11"/>
        <v>28.24</v>
      </c>
      <c r="Z25" s="91">
        <v>0</v>
      </c>
      <c r="AA25" s="84">
        <v>0</v>
      </c>
      <c r="AB25" s="84">
        <v>0</v>
      </c>
      <c r="AC25" s="84">
        <v>30.64</v>
      </c>
      <c r="AD25" s="96">
        <f t="shared" si="12"/>
        <v>0</v>
      </c>
      <c r="AE25" s="52">
        <f t="shared" si="13"/>
        <v>30.64</v>
      </c>
      <c r="AF25" s="118">
        <v>0.14151451612903199</v>
      </c>
      <c r="AG25" s="117">
        <v>0.42775094086021498</v>
      </c>
      <c r="AH25" s="54">
        <f t="shared" si="6"/>
        <v>8.1525522474579475</v>
      </c>
      <c r="AI25" s="63">
        <f t="shared" si="7"/>
        <v>5.478052158453778</v>
      </c>
      <c r="AJ25" s="64">
        <v>140.03249038203802</v>
      </c>
      <c r="AK25" s="61">
        <v>57.271089201109504</v>
      </c>
      <c r="AL25" s="66">
        <v>66.353442854375004</v>
      </c>
      <c r="AM25" s="61">
        <v>132.86310769957652</v>
      </c>
      <c r="AS25" s="121"/>
      <c r="BA25" s="42"/>
      <c r="BB25" s="42"/>
    </row>
    <row r="26" spans="1:54" ht="15.75" x14ac:dyDescent="0.25">
      <c r="A26" s="25">
        <v>18</v>
      </c>
      <c r="B26" s="69">
        <v>125.23</v>
      </c>
      <c r="C26" s="51">
        <f t="shared" si="0"/>
        <v>37.095048946846426</v>
      </c>
      <c r="D26" s="52">
        <f t="shared" si="1"/>
        <v>114.2065553761621</v>
      </c>
      <c r="E26" s="59">
        <f t="shared" si="2"/>
        <v>-26.071604323008508</v>
      </c>
      <c r="F26" s="68">
        <v>257.36</v>
      </c>
      <c r="G26" s="52">
        <f t="shared" si="3"/>
        <v>139.37479762003912</v>
      </c>
      <c r="H26" s="52">
        <f t="shared" si="4"/>
        <v>108.06931051664179</v>
      </c>
      <c r="I26" s="53">
        <f t="shared" si="5"/>
        <v>9.9158918633191</v>
      </c>
      <c r="J26" s="58">
        <v>0</v>
      </c>
      <c r="K26" s="81">
        <v>32.56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32.56</v>
      </c>
      <c r="R26" s="91">
        <v>0</v>
      </c>
      <c r="S26" s="84">
        <v>0</v>
      </c>
      <c r="T26" s="84">
        <v>0</v>
      </c>
      <c r="U26" s="84">
        <v>27.91</v>
      </c>
      <c r="V26" s="84">
        <v>0</v>
      </c>
      <c r="W26" s="84">
        <v>0</v>
      </c>
      <c r="X26" s="94">
        <f t="shared" si="10"/>
        <v>0</v>
      </c>
      <c r="Y26" s="95">
        <f t="shared" si="11"/>
        <v>27.91</v>
      </c>
      <c r="Z26" s="91">
        <v>0</v>
      </c>
      <c r="AA26" s="84">
        <v>0</v>
      </c>
      <c r="AB26" s="84">
        <v>0</v>
      </c>
      <c r="AC26" s="84">
        <v>31.15</v>
      </c>
      <c r="AD26" s="96">
        <f t="shared" si="12"/>
        <v>0</v>
      </c>
      <c r="AE26" s="52">
        <f t="shared" si="13"/>
        <v>31.15</v>
      </c>
      <c r="AF26" s="118">
        <v>0.14151451612903199</v>
      </c>
      <c r="AG26" s="117">
        <v>0.42775094086021498</v>
      </c>
      <c r="AH26" s="54">
        <f t="shared" si="6"/>
        <v>9.7743773471900681</v>
      </c>
      <c r="AI26" s="63">
        <f t="shared" si="7"/>
        <v>6.0606447361312803</v>
      </c>
      <c r="AJ26" s="64">
        <v>139.37479762003912</v>
      </c>
      <c r="AK26" s="61">
        <v>68.245048946846424</v>
      </c>
      <c r="AL26" s="128">
        <v>108.06931051664179</v>
      </c>
      <c r="AM26" s="61">
        <v>142.1165553761621</v>
      </c>
      <c r="AS26" s="121"/>
      <c r="BA26" s="42"/>
      <c r="BB26" s="42"/>
    </row>
    <row r="27" spans="1:54" ht="15.75" x14ac:dyDescent="0.25">
      <c r="A27" s="25">
        <v>19</v>
      </c>
      <c r="B27" s="69">
        <v>127.22999999999999</v>
      </c>
      <c r="C27" s="51">
        <f t="shared" si="0"/>
        <v>41.710795152209286</v>
      </c>
      <c r="D27" s="52">
        <f t="shared" si="1"/>
        <v>111.33605918532875</v>
      </c>
      <c r="E27" s="59">
        <f t="shared" si="2"/>
        <v>-25.816854337538032</v>
      </c>
      <c r="F27" s="68">
        <v>258.85000000000002</v>
      </c>
      <c r="G27" s="52">
        <f t="shared" si="3"/>
        <v>167.37335603603017</v>
      </c>
      <c r="H27" s="52">
        <f t="shared" si="4"/>
        <v>81.50413253202133</v>
      </c>
      <c r="I27" s="53">
        <f t="shared" si="5"/>
        <v>9.9725114319485293</v>
      </c>
      <c r="J27" s="58">
        <v>0</v>
      </c>
      <c r="K27" s="81">
        <v>32.380000000000003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32.380000000000003</v>
      </c>
      <c r="R27" s="91">
        <v>0</v>
      </c>
      <c r="S27" s="84">
        <v>0</v>
      </c>
      <c r="T27" s="84">
        <v>0</v>
      </c>
      <c r="U27" s="84">
        <v>28.64</v>
      </c>
      <c r="V27" s="84">
        <v>0</v>
      </c>
      <c r="W27" s="84">
        <v>0</v>
      </c>
      <c r="X27" s="94">
        <f t="shared" si="10"/>
        <v>0</v>
      </c>
      <c r="Y27" s="95">
        <f t="shared" si="11"/>
        <v>28.64</v>
      </c>
      <c r="Z27" s="91">
        <v>0</v>
      </c>
      <c r="AA27" s="84">
        <v>0</v>
      </c>
      <c r="AB27" s="84">
        <v>0</v>
      </c>
      <c r="AC27" s="84">
        <v>31.27</v>
      </c>
      <c r="AD27" s="96">
        <f t="shared" si="12"/>
        <v>0</v>
      </c>
      <c r="AE27" s="52">
        <f t="shared" si="13"/>
        <v>31.27</v>
      </c>
      <c r="AF27" s="118">
        <v>0.14151451612903199</v>
      </c>
      <c r="AG27" s="117">
        <v>0.42775094086021498</v>
      </c>
      <c r="AH27" s="54">
        <f t="shared" si="6"/>
        <v>9.8309969158194974</v>
      </c>
      <c r="AI27" s="63">
        <f t="shared" si="7"/>
        <v>6.1353947216017559</v>
      </c>
      <c r="AJ27" s="64">
        <v>167.37335603603017</v>
      </c>
      <c r="AK27" s="61">
        <v>72.980795152209282</v>
      </c>
      <c r="AL27" s="128">
        <v>81.50413253202133</v>
      </c>
      <c r="AM27" s="61">
        <v>139.97605918532875</v>
      </c>
      <c r="AS27" s="121"/>
      <c r="BA27" s="42"/>
      <c r="BB27" s="42"/>
    </row>
    <row r="28" spans="1:54" ht="15.75" x14ac:dyDescent="0.25">
      <c r="A28" s="25">
        <v>20</v>
      </c>
      <c r="B28" s="69">
        <v>124.77</v>
      </c>
      <c r="C28" s="51">
        <f t="shared" si="0"/>
        <v>39.764069131595832</v>
      </c>
      <c r="D28" s="52">
        <f t="shared" si="1"/>
        <v>111.03549682089937</v>
      </c>
      <c r="E28" s="59">
        <f t="shared" si="2"/>
        <v>-26.029565952495211</v>
      </c>
      <c r="F28" s="68">
        <v>263.25</v>
      </c>
      <c r="G28" s="52">
        <f t="shared" si="3"/>
        <v>170.75930663193321</v>
      </c>
      <c r="H28" s="52">
        <f t="shared" si="4"/>
        <v>82.350983181447518</v>
      </c>
      <c r="I28" s="53">
        <f t="shared" si="5"/>
        <v>10.139710186619251</v>
      </c>
      <c r="J28" s="58">
        <v>0</v>
      </c>
      <c r="K28" s="81">
        <v>32.53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32.53</v>
      </c>
      <c r="R28" s="91">
        <v>0</v>
      </c>
      <c r="S28" s="84">
        <v>0</v>
      </c>
      <c r="T28" s="84">
        <v>0</v>
      </c>
      <c r="U28" s="84">
        <v>28.54</v>
      </c>
      <c r="V28" s="84">
        <v>0</v>
      </c>
      <c r="W28" s="84">
        <v>0</v>
      </c>
      <c r="X28" s="94">
        <f t="shared" si="10"/>
        <v>0</v>
      </c>
      <c r="Y28" s="95">
        <f t="shared" si="11"/>
        <v>28.54</v>
      </c>
      <c r="Z28" s="91">
        <v>0</v>
      </c>
      <c r="AA28" s="84">
        <v>0</v>
      </c>
      <c r="AB28" s="84">
        <v>0</v>
      </c>
      <c r="AC28" s="84">
        <v>31.44</v>
      </c>
      <c r="AD28" s="96">
        <f t="shared" si="12"/>
        <v>0</v>
      </c>
      <c r="AE28" s="52">
        <f t="shared" si="13"/>
        <v>31.44</v>
      </c>
      <c r="AF28" s="118">
        <v>0.14151451612903199</v>
      </c>
      <c r="AG28" s="117">
        <v>0.42775094086021498</v>
      </c>
      <c r="AH28" s="54">
        <f t="shared" si="6"/>
        <v>9.9981956704902188</v>
      </c>
      <c r="AI28" s="63">
        <f t="shared" si="7"/>
        <v>6.0726831066445754</v>
      </c>
      <c r="AJ28" s="64">
        <v>170.75930663193321</v>
      </c>
      <c r="AK28" s="61">
        <v>71.20406913159583</v>
      </c>
      <c r="AL28" s="128">
        <v>82.350983181447518</v>
      </c>
      <c r="AM28" s="61">
        <v>139.57549682089936</v>
      </c>
      <c r="AS28" s="121"/>
      <c r="BA28" s="42"/>
      <c r="BB28" s="42"/>
    </row>
    <row r="29" spans="1:54" ht="15.75" x14ac:dyDescent="0.25">
      <c r="A29" s="25">
        <v>21</v>
      </c>
      <c r="B29" s="69">
        <v>126.84</v>
      </c>
      <c r="C29" s="51">
        <f t="shared" si="0"/>
        <v>37.802281164551736</v>
      </c>
      <c r="D29" s="52">
        <f t="shared" si="1"/>
        <v>115.14109098110364</v>
      </c>
      <c r="E29" s="59">
        <f t="shared" si="2"/>
        <v>-26.103372145655356</v>
      </c>
      <c r="F29" s="68">
        <v>259.08999999999997</v>
      </c>
      <c r="G29" s="52">
        <f t="shared" si="3"/>
        <v>165.08513217408964</v>
      </c>
      <c r="H29" s="52">
        <f t="shared" si="4"/>
        <v>84.023236462980151</v>
      </c>
      <c r="I29" s="53">
        <f t="shared" si="5"/>
        <v>9.9816313629301838</v>
      </c>
      <c r="J29" s="58">
        <v>0</v>
      </c>
      <c r="K29" s="81">
        <v>32.65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32.65</v>
      </c>
      <c r="R29" s="91">
        <v>0</v>
      </c>
      <c r="S29" s="84">
        <v>0</v>
      </c>
      <c r="T29" s="84">
        <v>0</v>
      </c>
      <c r="U29" s="84">
        <v>28.54</v>
      </c>
      <c r="V29" s="84">
        <v>0</v>
      </c>
      <c r="W29" s="84">
        <v>0</v>
      </c>
      <c r="X29" s="94">
        <f t="shared" si="10"/>
        <v>0</v>
      </c>
      <c r="Y29" s="95">
        <f t="shared" si="11"/>
        <v>28.54</v>
      </c>
      <c r="Z29" s="91">
        <v>0</v>
      </c>
      <c r="AA29" s="84">
        <v>0</v>
      </c>
      <c r="AB29" s="84">
        <v>0</v>
      </c>
      <c r="AC29" s="84">
        <v>30.9</v>
      </c>
      <c r="AD29" s="96">
        <f t="shared" si="12"/>
        <v>0</v>
      </c>
      <c r="AE29" s="52">
        <f t="shared" si="13"/>
        <v>30.9</v>
      </c>
      <c r="AF29" s="118">
        <v>0.14151451612903199</v>
      </c>
      <c r="AG29" s="117">
        <v>0.42775094086021498</v>
      </c>
      <c r="AH29" s="54">
        <f t="shared" si="6"/>
        <v>9.840116846801152</v>
      </c>
      <c r="AI29" s="63">
        <f t="shared" si="7"/>
        <v>6.1188769134844279</v>
      </c>
      <c r="AJ29" s="64">
        <v>165.08513217408964</v>
      </c>
      <c r="AK29" s="61">
        <v>68.702281164551735</v>
      </c>
      <c r="AL29" s="128">
        <v>84.023236462980151</v>
      </c>
      <c r="AM29" s="61">
        <v>143.68109098110364</v>
      </c>
      <c r="AS29" s="121"/>
      <c r="BA29" s="42"/>
      <c r="BB29" s="42"/>
    </row>
    <row r="30" spans="1:54" ht="15.75" x14ac:dyDescent="0.25">
      <c r="A30" s="25">
        <v>22</v>
      </c>
      <c r="B30" s="69">
        <v>121.88</v>
      </c>
      <c r="C30" s="51">
        <f t="shared" si="0"/>
        <v>36.61097757952021</v>
      </c>
      <c r="D30" s="52">
        <f t="shared" si="1"/>
        <v>111.47761616725847</v>
      </c>
      <c r="E30" s="59">
        <f t="shared" si="2"/>
        <v>-26.208593746778689</v>
      </c>
      <c r="F30" s="68">
        <v>259.10000000000002</v>
      </c>
      <c r="G30" s="52">
        <f t="shared" si="3"/>
        <v>166.34466698030295</v>
      </c>
      <c r="H30" s="52">
        <f t="shared" si="4"/>
        <v>82.773321659639791</v>
      </c>
      <c r="I30" s="53">
        <f t="shared" si="5"/>
        <v>9.9820113600572959</v>
      </c>
      <c r="J30" s="58">
        <v>0</v>
      </c>
      <c r="K30" s="81">
        <v>32.619999999999997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32.619999999999997</v>
      </c>
      <c r="R30" s="91">
        <v>0</v>
      </c>
      <c r="S30" s="84">
        <v>0</v>
      </c>
      <c r="T30" s="84">
        <v>0</v>
      </c>
      <c r="U30" s="84">
        <v>28.54</v>
      </c>
      <c r="V30" s="84">
        <v>0</v>
      </c>
      <c r="W30" s="84">
        <v>0</v>
      </c>
      <c r="X30" s="94">
        <f t="shared" si="10"/>
        <v>0</v>
      </c>
      <c r="Y30" s="95">
        <f t="shared" si="11"/>
        <v>28.54</v>
      </c>
      <c r="Z30" s="91">
        <v>0</v>
      </c>
      <c r="AA30" s="84">
        <v>0</v>
      </c>
      <c r="AB30" s="84">
        <v>0</v>
      </c>
      <c r="AC30" s="84">
        <v>31.06</v>
      </c>
      <c r="AD30" s="96">
        <f t="shared" si="12"/>
        <v>0</v>
      </c>
      <c r="AE30" s="52">
        <f t="shared" si="13"/>
        <v>31.06</v>
      </c>
      <c r="AF30" s="118">
        <v>0.14151451612903199</v>
      </c>
      <c r="AG30" s="117">
        <v>0.42775094086021498</v>
      </c>
      <c r="AH30" s="54">
        <f t="shared" si="6"/>
        <v>9.8404968439282641</v>
      </c>
      <c r="AI30" s="63">
        <f t="shared" si="7"/>
        <v>5.983655312361094</v>
      </c>
      <c r="AJ30" s="64">
        <v>166.34466698030295</v>
      </c>
      <c r="AK30" s="61">
        <v>67.670977579520212</v>
      </c>
      <c r="AL30" s="128">
        <v>82.773321659639791</v>
      </c>
      <c r="AM30" s="61">
        <v>140.01761616725847</v>
      </c>
      <c r="AS30" s="121"/>
      <c r="BA30" s="42"/>
      <c r="BB30" s="42"/>
    </row>
    <row r="31" spans="1:54" ht="15.75" x14ac:dyDescent="0.25">
      <c r="A31" s="25">
        <v>23</v>
      </c>
      <c r="B31" s="69">
        <v>108.80000000000001</v>
      </c>
      <c r="C31" s="51">
        <f t="shared" si="0"/>
        <v>30.523014688738019</v>
      </c>
      <c r="D31" s="52">
        <f t="shared" si="1"/>
        <v>104.72532579923886</v>
      </c>
      <c r="E31" s="59">
        <f t="shared" si="2"/>
        <v>-26.448340487976886</v>
      </c>
      <c r="F31" s="68">
        <v>242.29</v>
      </c>
      <c r="G31" s="52">
        <f t="shared" si="3"/>
        <v>155.96443918848274</v>
      </c>
      <c r="H31" s="52">
        <f t="shared" si="4"/>
        <v>76.982324286905509</v>
      </c>
      <c r="I31" s="53">
        <f t="shared" si="5"/>
        <v>9.3432365246117364</v>
      </c>
      <c r="J31" s="58">
        <v>0</v>
      </c>
      <c r="K31" s="81">
        <v>32.5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32.5</v>
      </c>
      <c r="R31" s="91">
        <v>0</v>
      </c>
      <c r="S31" s="84">
        <v>0</v>
      </c>
      <c r="T31" s="84">
        <v>0</v>
      </c>
      <c r="U31" s="84">
        <v>28.64</v>
      </c>
      <c r="V31" s="84">
        <v>0</v>
      </c>
      <c r="W31" s="84">
        <v>0</v>
      </c>
      <c r="X31" s="94">
        <f t="shared" si="10"/>
        <v>0</v>
      </c>
      <c r="Y31" s="95">
        <f t="shared" si="11"/>
        <v>28.64</v>
      </c>
      <c r="Z31" s="91">
        <v>0</v>
      </c>
      <c r="AA31" s="84">
        <v>0</v>
      </c>
      <c r="AB31" s="84">
        <v>0</v>
      </c>
      <c r="AC31" s="84">
        <v>31.31</v>
      </c>
      <c r="AD31" s="96">
        <f t="shared" si="12"/>
        <v>0</v>
      </c>
      <c r="AE31" s="52">
        <f t="shared" si="13"/>
        <v>31.31</v>
      </c>
      <c r="AF31" s="118">
        <v>0.14151451612903199</v>
      </c>
      <c r="AG31" s="117">
        <v>0.42775094086021498</v>
      </c>
      <c r="AH31" s="54">
        <f t="shared" si="6"/>
        <v>9.2017220084827045</v>
      </c>
      <c r="AI31" s="63">
        <f t="shared" si="7"/>
        <v>5.6239085711629002</v>
      </c>
      <c r="AJ31" s="64">
        <v>155.96443918848274</v>
      </c>
      <c r="AK31" s="61">
        <v>61.833014688738018</v>
      </c>
      <c r="AL31" s="128">
        <v>76.982324286905509</v>
      </c>
      <c r="AM31" s="61">
        <v>133.36532579923886</v>
      </c>
      <c r="AS31" s="121"/>
      <c r="BA31" s="42"/>
      <c r="BB31" s="42"/>
    </row>
    <row r="32" spans="1:54" ht="16.5" thickBot="1" x14ac:dyDescent="0.3">
      <c r="A32" s="26">
        <v>24</v>
      </c>
      <c r="B32" s="70">
        <v>103.95</v>
      </c>
      <c r="C32" s="55">
        <f t="shared" si="0"/>
        <v>26.678542452826381</v>
      </c>
      <c r="D32" s="52">
        <f t="shared" si="1"/>
        <v>102.65657263156019</v>
      </c>
      <c r="E32" s="59">
        <f t="shared" si="2"/>
        <v>-25.385115084386548</v>
      </c>
      <c r="F32" s="71">
        <v>234.63</v>
      </c>
      <c r="G32" s="56">
        <f t="shared" si="3"/>
        <v>151.11590601779065</v>
      </c>
      <c r="H32" s="52">
        <f t="shared" si="4"/>
        <v>74.461934858619955</v>
      </c>
      <c r="I32" s="53">
        <f t="shared" si="5"/>
        <v>9.052159123589373</v>
      </c>
      <c r="J32" s="58">
        <v>0</v>
      </c>
      <c r="K32" s="81">
        <v>31.28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31.28</v>
      </c>
      <c r="R32" s="91">
        <v>0</v>
      </c>
      <c r="S32" s="84">
        <v>0</v>
      </c>
      <c r="T32" s="84">
        <v>0</v>
      </c>
      <c r="U32" s="84">
        <v>29.11</v>
      </c>
      <c r="V32" s="84">
        <v>0</v>
      </c>
      <c r="W32" s="84">
        <v>0</v>
      </c>
      <c r="X32" s="94">
        <f t="shared" si="10"/>
        <v>0</v>
      </c>
      <c r="Y32" s="95">
        <f t="shared" si="11"/>
        <v>29.11</v>
      </c>
      <c r="Z32" s="92">
        <v>0</v>
      </c>
      <c r="AA32" s="93">
        <v>0</v>
      </c>
      <c r="AB32" s="93">
        <v>0</v>
      </c>
      <c r="AC32" s="93">
        <v>31.31</v>
      </c>
      <c r="AD32" s="96">
        <f t="shared" si="12"/>
        <v>0</v>
      </c>
      <c r="AE32" s="52">
        <f t="shared" si="13"/>
        <v>31.31</v>
      </c>
      <c r="AF32" s="118">
        <v>0.14151451612903199</v>
      </c>
      <c r="AG32" s="117">
        <v>0.42775094086021498</v>
      </c>
      <c r="AH32" s="54">
        <f t="shared" si="6"/>
        <v>8.9106446074603411</v>
      </c>
      <c r="AI32" s="63">
        <f t="shared" si="7"/>
        <v>5.4671339747532386</v>
      </c>
      <c r="AJ32" s="65">
        <v>151.11590601779065</v>
      </c>
      <c r="AK32" s="62">
        <v>57.98854245282638</v>
      </c>
      <c r="AL32" s="129">
        <v>74.461934858619955</v>
      </c>
      <c r="AM32" s="62">
        <v>131.76657263156019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145.51</v>
      </c>
      <c r="C33" s="40">
        <f t="shared" ref="C33:AE33" si="14">MAX(C9:C32)</f>
        <v>41.710795152209286</v>
      </c>
      <c r="D33" s="40">
        <f t="shared" si="14"/>
        <v>133.69695991505881</v>
      </c>
      <c r="E33" s="40">
        <f t="shared" si="14"/>
        <v>-25.385115084386548</v>
      </c>
      <c r="F33" s="40">
        <f t="shared" si="14"/>
        <v>263.25</v>
      </c>
      <c r="G33" s="40">
        <f t="shared" si="14"/>
        <v>170.75930663193321</v>
      </c>
      <c r="H33" s="40">
        <f t="shared" si="14"/>
        <v>108.06931051664179</v>
      </c>
      <c r="I33" s="40">
        <f t="shared" si="14"/>
        <v>10.139710186619251</v>
      </c>
      <c r="J33" s="40">
        <f t="shared" si="14"/>
        <v>0</v>
      </c>
      <c r="K33" s="40">
        <f t="shared" si="14"/>
        <v>34.729999999999997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34.729999999999997</v>
      </c>
      <c r="R33" s="40">
        <f t="shared" si="14"/>
        <v>27.9</v>
      </c>
      <c r="S33" s="40">
        <f t="shared" si="14"/>
        <v>0</v>
      </c>
      <c r="T33" s="40">
        <f t="shared" si="14"/>
        <v>0</v>
      </c>
      <c r="U33" s="40">
        <f t="shared" si="14"/>
        <v>30.37</v>
      </c>
      <c r="V33" s="40">
        <f t="shared" si="14"/>
        <v>0</v>
      </c>
      <c r="W33" s="40">
        <f t="shared" si="14"/>
        <v>0</v>
      </c>
      <c r="X33" s="40">
        <f t="shared" si="14"/>
        <v>27.9</v>
      </c>
      <c r="Y33" s="40">
        <f t="shared" si="14"/>
        <v>30.37</v>
      </c>
      <c r="Z33" s="40"/>
      <c r="AA33" s="40"/>
      <c r="AB33" s="40"/>
      <c r="AC33" s="40"/>
      <c r="AD33" s="40">
        <f t="shared" si="14"/>
        <v>18.8</v>
      </c>
      <c r="AE33" s="40">
        <f t="shared" si="14"/>
        <v>31.61</v>
      </c>
      <c r="AF33" s="40">
        <f t="shared" ref="AF33:AM33" si="15">MAX(AF9:AF32)</f>
        <v>0.14151451612903199</v>
      </c>
      <c r="AG33" s="40">
        <f t="shared" si="15"/>
        <v>0.42775094086021498</v>
      </c>
      <c r="AH33" s="40">
        <f t="shared" si="15"/>
        <v>9.9981956704902188</v>
      </c>
      <c r="AI33" s="40">
        <f t="shared" si="15"/>
        <v>6.1353947216017559</v>
      </c>
      <c r="AJ33" s="40">
        <f t="shared" si="15"/>
        <v>170.75930663193321</v>
      </c>
      <c r="AK33" s="40">
        <f t="shared" si="15"/>
        <v>72.980795152209282</v>
      </c>
      <c r="AL33" s="40">
        <f t="shared" si="15"/>
        <v>108.06931051664179</v>
      </c>
      <c r="AM33" s="130">
        <f t="shared" si="15"/>
        <v>143.68109098110364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112.42877551020406</v>
      </c>
      <c r="C34" s="41">
        <f t="shared" ref="C34:AE34" si="16">AVERAGE(C9:C33,C9:C32)</f>
        <v>31.264723898953267</v>
      </c>
      <c r="D34" s="41">
        <f t="shared" si="16"/>
        <v>107.83083399375018</v>
      </c>
      <c r="E34" s="41">
        <f t="shared" si="16"/>
        <v>-26.574687688971196</v>
      </c>
      <c r="F34" s="41">
        <f t="shared" si="16"/>
        <v>212.20387755102044</v>
      </c>
      <c r="G34" s="41">
        <f t="shared" si="16"/>
        <v>139.04491124825213</v>
      </c>
      <c r="H34" s="41">
        <f t="shared" si="16"/>
        <v>65.090054195654957</v>
      </c>
      <c r="I34" s="41">
        <f t="shared" si="16"/>
        <v>8.5937759302805485</v>
      </c>
      <c r="J34" s="41">
        <f t="shared" si="16"/>
        <v>0</v>
      </c>
      <c r="K34" s="41">
        <f t="shared" si="16"/>
        <v>32.612040816326534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32.612040816326534</v>
      </c>
      <c r="R34" s="41">
        <f t="shared" si="16"/>
        <v>7.704081632653061</v>
      </c>
      <c r="S34" s="41">
        <f t="shared" si="16"/>
        <v>0</v>
      </c>
      <c r="T34" s="41">
        <f t="shared" si="16"/>
        <v>0</v>
      </c>
      <c r="U34" s="41">
        <f t="shared" si="16"/>
        <v>24.912857142857142</v>
      </c>
      <c r="V34" s="41">
        <f t="shared" si="16"/>
        <v>0</v>
      </c>
      <c r="W34" s="41">
        <f t="shared" si="16"/>
        <v>0</v>
      </c>
      <c r="X34" s="41">
        <f t="shared" si="16"/>
        <v>7.704081632653061</v>
      </c>
      <c r="Y34" s="41">
        <f t="shared" si="16"/>
        <v>24.912857142857142</v>
      </c>
      <c r="Z34" s="41">
        <f>AVERAGE(Z9:Z33,Z9:Z32)</f>
        <v>3.2958333333333338</v>
      </c>
      <c r="AA34" s="41">
        <f>AVERAGE(AA9:AA33,AA9:AA32)</f>
        <v>0</v>
      </c>
      <c r="AB34" s="41">
        <f>AVERAGE(AB9:AB33,AB9:AB32)</f>
        <v>0</v>
      </c>
      <c r="AC34" s="41">
        <f t="shared" si="16"/>
        <v>29.170833333333331</v>
      </c>
      <c r="AD34" s="41">
        <f t="shared" si="16"/>
        <v>3.6122448979591835</v>
      </c>
      <c r="AE34" s="41">
        <f t="shared" si="16"/>
        <v>29.220612244897957</v>
      </c>
      <c r="AF34" s="41">
        <f t="shared" ref="AF34:AM34" si="17">AVERAGE(AF9:AF33,AF9:AF32)</f>
        <v>0.1415145161290319</v>
      </c>
      <c r="AG34" s="41">
        <f t="shared" si="17"/>
        <v>0.42775094086021465</v>
      </c>
      <c r="AH34" s="41">
        <f t="shared" si="17"/>
        <v>8.4522614141515202</v>
      </c>
      <c r="AI34" s="41">
        <f t="shared" si="17"/>
        <v>5.5528319976552964</v>
      </c>
      <c r="AJ34" s="41">
        <f t="shared" si="17"/>
        <v>142.27348267682359</v>
      </c>
      <c r="AK34" s="41">
        <f t="shared" si="17"/>
        <v>60.478397368341028</v>
      </c>
      <c r="AL34" s="41">
        <f t="shared" si="17"/>
        <v>72.224748073205987</v>
      </c>
      <c r="AM34" s="131">
        <f t="shared" si="17"/>
        <v>132.32765299509808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0" t="s">
        <v>15</v>
      </c>
      <c r="B36" s="151"/>
      <c r="C36" s="151"/>
      <c r="D36" s="151"/>
      <c r="E36" s="151"/>
      <c r="F36" s="152"/>
      <c r="G36" s="114"/>
      <c r="H36" s="135" t="s">
        <v>93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5" t="s">
        <v>94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35" t="s">
        <v>95</v>
      </c>
      <c r="AM36" s="136"/>
      <c r="AN36" s="136"/>
      <c r="AO36" s="136"/>
      <c r="AP36" s="136"/>
      <c r="AQ36" s="136"/>
      <c r="AR36" s="136"/>
      <c r="AS36" s="137"/>
    </row>
    <row r="37" spans="1:45" ht="23.25" customHeight="1" x14ac:dyDescent="0.25">
      <c r="A37" s="140" t="s">
        <v>92</v>
      </c>
      <c r="B37" s="141"/>
      <c r="C37" s="141"/>
      <c r="D37" s="140" t="s">
        <v>99</v>
      </c>
      <c r="E37" s="141"/>
      <c r="F37" s="142"/>
      <c r="G37" s="115"/>
      <c r="H37" s="139" t="s">
        <v>19</v>
      </c>
      <c r="I37" s="133"/>
      <c r="J37" s="133"/>
      <c r="K37" s="133"/>
      <c r="L37" s="138"/>
      <c r="M37" s="132" t="s">
        <v>17</v>
      </c>
      <c r="N37" s="133"/>
      <c r="O37" s="133"/>
      <c r="P37" s="133"/>
      <c r="Q37" s="138"/>
      <c r="R37" s="132" t="s">
        <v>18</v>
      </c>
      <c r="S37" s="133"/>
      <c r="T37" s="133"/>
      <c r="U37" s="133"/>
      <c r="V37" s="134"/>
      <c r="W37" s="139" t="s">
        <v>96</v>
      </c>
      <c r="X37" s="133"/>
      <c r="Y37" s="133"/>
      <c r="Z37" s="133"/>
      <c r="AA37" s="138"/>
      <c r="AB37" s="132" t="s">
        <v>16</v>
      </c>
      <c r="AC37" s="133"/>
      <c r="AD37" s="133"/>
      <c r="AE37" s="133"/>
      <c r="AF37" s="138"/>
      <c r="AG37" s="132" t="s">
        <v>74</v>
      </c>
      <c r="AH37" s="133"/>
      <c r="AI37" s="133"/>
      <c r="AJ37" s="133"/>
      <c r="AK37" s="134"/>
      <c r="AL37" s="139" t="s">
        <v>91</v>
      </c>
      <c r="AM37" s="133"/>
      <c r="AN37" s="133"/>
      <c r="AO37" s="138"/>
      <c r="AP37" s="132" t="s">
        <v>97</v>
      </c>
      <c r="AQ37" s="133"/>
      <c r="AR37" s="133"/>
      <c r="AS37" s="13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2">
        <v>777</v>
      </c>
      <c r="K38" s="211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2">
        <v>174.14</v>
      </c>
      <c r="Z38" s="211"/>
      <c r="AA38" s="8" t="s">
        <v>21</v>
      </c>
      <c r="AB38" s="5" t="s">
        <v>23</v>
      </c>
      <c r="AC38" s="30"/>
      <c r="AD38" s="212">
        <v>591.9</v>
      </c>
      <c r="AE38" s="211"/>
      <c r="AF38" s="7" t="s">
        <v>21</v>
      </c>
      <c r="AG38" s="5" t="s">
        <v>24</v>
      </c>
      <c r="AH38" s="6"/>
      <c r="AI38" s="212">
        <v>0</v>
      </c>
      <c r="AJ38" s="211"/>
      <c r="AK38" s="100" t="s">
        <v>21</v>
      </c>
      <c r="AL38" s="99" t="s">
        <v>24</v>
      </c>
      <c r="AM38" s="211">
        <v>71.534000000000006</v>
      </c>
      <c r="AN38" s="213"/>
      <c r="AO38" s="8" t="s">
        <v>21</v>
      </c>
      <c r="AP38" s="5" t="s">
        <v>24</v>
      </c>
      <c r="AQ38" s="211">
        <v>679.7</v>
      </c>
      <c r="AR38" s="211"/>
      <c r="AS38" s="110" t="s">
        <v>21</v>
      </c>
    </row>
    <row r="39" spans="1:45" ht="15.75" thickBot="1" x14ac:dyDescent="0.3">
      <c r="A39" s="9" t="s">
        <v>22</v>
      </c>
      <c r="B39" s="10">
        <v>5164.66</v>
      </c>
      <c r="C39" s="11" t="s">
        <v>21</v>
      </c>
      <c r="D39" s="9" t="s">
        <v>71</v>
      </c>
      <c r="E39" s="10">
        <v>2776</v>
      </c>
      <c r="F39" s="12" t="s">
        <v>21</v>
      </c>
      <c r="G39" s="98"/>
      <c r="H39" s="101" t="s">
        <v>25</v>
      </c>
      <c r="I39" s="102"/>
      <c r="J39" s="103">
        <v>34.729999999999997</v>
      </c>
      <c r="K39" s="104" t="s">
        <v>62</v>
      </c>
      <c r="L39" s="105">
        <v>0.54166666666666663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27.9</v>
      </c>
      <c r="Z39" s="102" t="s">
        <v>62</v>
      </c>
      <c r="AA39" s="108">
        <v>0.66666666666666663</v>
      </c>
      <c r="AB39" s="106" t="s">
        <v>25</v>
      </c>
      <c r="AC39" s="109"/>
      <c r="AD39" s="103">
        <v>30.79</v>
      </c>
      <c r="AE39" s="104" t="s">
        <v>75</v>
      </c>
      <c r="AF39" s="108">
        <v>0.25069444444444444</v>
      </c>
      <c r="AG39" s="106" t="s">
        <v>25</v>
      </c>
      <c r="AH39" s="102"/>
      <c r="AI39" s="103">
        <v>0</v>
      </c>
      <c r="AJ39" s="102" t="s">
        <v>75</v>
      </c>
      <c r="AK39" s="107">
        <v>279.041666666688</v>
      </c>
      <c r="AL39" s="101" t="s">
        <v>25</v>
      </c>
      <c r="AM39" s="102">
        <v>18.8</v>
      </c>
      <c r="AN39" s="103" t="s">
        <v>75</v>
      </c>
      <c r="AO39" s="111">
        <v>0.54166666666666663</v>
      </c>
      <c r="AP39" s="106" t="s">
        <v>25</v>
      </c>
      <c r="AQ39" s="102">
        <v>31.61</v>
      </c>
      <c r="AR39" s="104" t="s">
        <v>75</v>
      </c>
      <c r="AS39" s="107">
        <v>0.54166666666666663</v>
      </c>
    </row>
    <row r="40" spans="1:45" ht="16.5" thickTop="1" thickBot="1" x14ac:dyDescent="0.3"/>
    <row r="41" spans="1:45" ht="24" customHeight="1" thickTop="1" thickBot="1" x14ac:dyDescent="0.3">
      <c r="A41" s="160" t="s">
        <v>26</v>
      </c>
      <c r="B41" s="160"/>
      <c r="C41" s="160"/>
      <c r="D41" s="161"/>
      <c r="E41" s="162" t="s">
        <v>27</v>
      </c>
      <c r="F41" s="163"/>
      <c r="G41" s="164"/>
    </row>
    <row r="42" spans="1:45" ht="25.5" customHeight="1" thickTop="1" thickBot="1" x14ac:dyDescent="0.3">
      <c r="A42" s="165" t="s">
        <v>28</v>
      </c>
      <c r="B42" s="166"/>
      <c r="C42" s="166"/>
      <c r="D42" s="167"/>
      <c r="E42" s="43">
        <v>480.53</v>
      </c>
      <c r="F42" s="44" t="s">
        <v>69</v>
      </c>
      <c r="G42" s="47">
        <v>0.83333333333333337</v>
      </c>
    </row>
    <row r="43" spans="1:45" ht="32.25" customHeight="1" thickBot="1" x14ac:dyDescent="0.3">
      <c r="A43" s="168" t="s">
        <v>70</v>
      </c>
      <c r="B43" s="169"/>
      <c r="C43" s="169"/>
      <c r="D43" s="170"/>
      <c r="E43" s="77"/>
      <c r="F43" s="78"/>
      <c r="G43" s="79">
        <v>28.54</v>
      </c>
    </row>
    <row r="44" spans="1:45" ht="32.25" customHeight="1" thickBot="1" x14ac:dyDescent="0.3">
      <c r="A44" s="168" t="s">
        <v>29</v>
      </c>
      <c r="B44" s="169"/>
      <c r="C44" s="169"/>
      <c r="D44" s="170"/>
      <c r="E44" s="77"/>
      <c r="F44" s="78"/>
      <c r="G44" s="79">
        <v>31.44</v>
      </c>
    </row>
    <row r="45" spans="1:45" ht="29.25" customHeight="1" thickBot="1" x14ac:dyDescent="0.3">
      <c r="A45" s="171" t="s">
        <v>30</v>
      </c>
      <c r="B45" s="172"/>
      <c r="C45" s="172"/>
      <c r="D45" s="173"/>
      <c r="E45" s="45">
        <v>258.90000000000003</v>
      </c>
      <c r="F45" s="83" t="s">
        <v>72</v>
      </c>
      <c r="G45" s="48">
        <v>0.75</v>
      </c>
    </row>
    <row r="46" spans="1:45" ht="34.5" customHeight="1" thickBot="1" x14ac:dyDescent="0.3">
      <c r="A46" s="153" t="s">
        <v>31</v>
      </c>
      <c r="B46" s="154"/>
      <c r="C46" s="154"/>
      <c r="D46" s="155"/>
      <c r="E46" s="46">
        <v>250.99999999999997</v>
      </c>
      <c r="F46" s="80" t="s">
        <v>72</v>
      </c>
      <c r="G46" s="60">
        <v>0.83333333333333337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104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6"/>
      <c r="AN80" s="156"/>
      <c r="AO80" s="156"/>
    </row>
    <row r="81" spans="39:41" x14ac:dyDescent="0.25">
      <c r="AM81" s="156"/>
      <c r="AN81" s="156"/>
      <c r="AO81" s="156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07 OCT 23 </vt:lpstr>
      <vt:lpstr>'07 OCT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2023-10-08T06:26:13Z</dcterms:modified>
</cp:coreProperties>
</file>