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7-JUILLET 2023\"/>
    </mc:Choice>
  </mc:AlternateContent>
  <xr:revisionPtr revIDLastSave="0" documentId="13_ncr:1_{7A1AB51D-2D58-49BF-9555-AEE4991563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 JUI 23 " sheetId="3" r:id="rId1"/>
  </sheets>
  <definedNames>
    <definedName name="_xlnm.Print_Area" localSheetId="0">'01 JUI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AI31" i="3" s="1"/>
  <c r="E31" i="3" s="1"/>
  <c r="Q30" i="3"/>
  <c r="Q29" i="3"/>
  <c r="Q28" i="3"/>
  <c r="Q27" i="3"/>
  <c r="AI27" i="3" s="1"/>
  <c r="E27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H9" i="3" l="1"/>
  <c r="I9" i="3" s="1"/>
  <c r="C15" i="3"/>
  <c r="AI15" i="3"/>
  <c r="E15" i="3" s="1"/>
  <c r="C13" i="3"/>
  <c r="AI13" i="3"/>
  <c r="E13" i="3" s="1"/>
  <c r="C23" i="3"/>
  <c r="AI23" i="3"/>
  <c r="E23" i="3" s="1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<sst xmlns="http://schemas.openxmlformats.org/spreadsheetml/2006/main" count="140" uniqueCount="108">
  <si>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</si>
  <si>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</si>
  <si>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</si>
  <si>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</si>
  <si>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</si>
  <si>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</si>
  <si>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</si>
  <si>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</si>
  <si>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</si>
  <si>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</si>
  <si>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</si>
  <si>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</si>
  <si>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</si>
  <si>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</si>
  <si>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</si>
  <si>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</si>
  <si>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</si>
  <si>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</si>
  <si>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</si>
  <si>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</si>
  <si>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</si>
  <si>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</si>
  <si>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</si>
  <si>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</si>
  <si>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</si>
  <si>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</si>
  <si>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</si>
  <si>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</si>
  <si>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</si>
  <si>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</si>
  <si>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</si>
  <si>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</si>
  <si>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</si>
  <si>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</si>
  <si>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</si>
  <si>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</si>
  <si>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</si>
  <si>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</si>
  <si>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</si>
  <si>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</si>
  <si>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</si>
  <si>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</si>
  <si>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</si>
  <si>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</si>
  <si>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</si>
  <si>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</si>
  <si>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</si>
  <si>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</si>
  <si>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</si>
  <si>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</si>
  <si>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</si>
  <si>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</si>
  <si>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</si>
  <si>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</si>
  <si>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</si>
  <si>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</si>
  <si>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</si>
  <si>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</si>
  <si>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</si>
  <si>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</si>
  <si>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</si>
  <si>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</si>
  <si>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</si>
  <si>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</si>
  <si>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</si>
  <si>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</si>
  <si>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</si>
  <si>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</si>
  <si>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</si>
  <si>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</si>
  <si>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</si>
  <si>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</si>
  <si>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</si>
  <si>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</si>
  <si>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</si>
  <si>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</si>
  <si>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</si>
  <si>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</si>
  <si>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</si>
  <si>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</si>
  <si>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</si>
  <si>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</si>
  <si>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</si>
  <si>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</si>
  <si>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</si>
  <si>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</si>
  <si>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</si>
  <si>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</si>
  <si>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</si>
  <si>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</si>
  <si>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</si>
  <si>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</si>
  <si>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</si>
  <si>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</si>
  <si>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</si>
  <si>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</si>
  <si>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</si>
  <si>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</si>
  <si>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</si>
  <si>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</si>
  <si>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</si>
  <si>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</si>
  <si>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</si>
  <si>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TETE</t>
  </si>
  <si>
    <t>DOSSA ET MONTCHO</t>
  </si>
  <si>
    <t>MONTCHO ET DOSSA</t>
  </si>
  <si>
    <t>18/00</t>
  </si>
  <si>
    <t xml:space="preserve">MW 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</si>
</sst>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3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'01 JUI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'!$B$9:$B$32</c:f>
              <c:numCache>
                <c:formatCode>General</c:formatCode>
                <c:ptCount val="24"/>
                <c:pt idx="0">
                  <c:v>121.06</c:v>
                </c:pt>
                <c:pt idx="1">
                  <c:v>111.72</c:v>
                </c:pt>
                <c:pt idx="2">
                  <c:v>97.42</c:v>
                </c:pt>
                <c:pt idx="3">
                  <c:v>88.99</c:v>
                </c:pt>
                <c:pt idx="4">
                  <c:v>84.62</c:v>
                </c:pt>
                <c:pt idx="5">
                  <c:v>74</c:v>
                </c:pt>
                <c:pt idx="6">
                  <c:v>86.99</c:v>
                </c:pt>
                <c:pt idx="7">
                  <c:v>87.259999999999991</c:v>
                </c:pt>
                <c:pt idx="8">
                  <c:v>89.1</c:v>
                </c:pt>
                <c:pt idx="9">
                  <c:v>96.89</c:v>
                </c:pt>
                <c:pt idx="10">
                  <c:v>107.66</c:v>
                </c:pt>
                <c:pt idx="11">
                  <c:v>102.3</c:v>
                </c:pt>
                <c:pt idx="12">
                  <c:v>100.71</c:v>
                </c:pt>
                <c:pt idx="13">
                  <c:v>99.54</c:v>
                </c:pt>
                <c:pt idx="14">
                  <c:v>113.41</c:v>
                </c:pt>
                <c:pt idx="15">
                  <c:v>109.14</c:v>
                </c:pt>
                <c:pt idx="16">
                  <c:v>116.65</c:v>
                </c:pt>
                <c:pt idx="17">
                  <c:v>106.67</c:v>
                </c:pt>
                <c:pt idx="18">
                  <c:v>126.03999999999999</c:v>
                </c:pt>
                <c:pt idx="19">
                  <c:v>142.1</c:v>
                </c:pt>
                <c:pt idx="20">
                  <c:v>140.51</c:v>
                </c:pt>
                <c:pt idx="21">
                  <c:v>138.31</c:v>
                </c:pt>
                <c:pt idx="22">
                  <c:v>135.72999999999999</c:v>
                </c:pt>
                <c:pt idx="23">
                  <c:v>127.84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'01 JUI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'!$C$9:$C$32</c:f>
              <c:numCache>
                <c:formatCode>General</c:formatCode>
                <c:ptCount val="24"/>
                <c:pt idx="0">
                  <c:v>26.962216646986946</c:v>
                </c:pt>
                <c:pt idx="1">
                  <c:v>23.733131117533219</c:v>
                </c:pt>
                <c:pt idx="2">
                  <c:v>19.932852518431048</c:v>
                </c:pt>
                <c:pt idx="3">
                  <c:v>17.528836050347095</c:v>
                </c:pt>
                <c:pt idx="4">
                  <c:v>20.693748243688788</c:v>
                </c:pt>
                <c:pt idx="5">
                  <c:v>11.840086908611866</c:v>
                </c:pt>
                <c:pt idx="6">
                  <c:v>10.340392597327849</c:v>
                </c:pt>
                <c:pt idx="7">
                  <c:v>13.348418624401674</c:v>
                </c:pt>
                <c:pt idx="8">
                  <c:v>22.604921984081741</c:v>
                </c:pt>
                <c:pt idx="9">
                  <c:v>27.48731342503622</c:v>
                </c:pt>
                <c:pt idx="10">
                  <c:v>29.132710088103494</c:v>
                </c:pt>
                <c:pt idx="11">
                  <c:v>32.79707986922277</c:v>
                </c:pt>
                <c:pt idx="12">
                  <c:v>28.603839549270575</c:v>
                </c:pt>
                <c:pt idx="13">
                  <c:v>26.760760530470705</c:v>
                </c:pt>
                <c:pt idx="14">
                  <c:v>32.232609020687889</c:v>
                </c:pt>
                <c:pt idx="15">
                  <c:v>22.080698402357115</c:v>
                </c:pt>
                <c:pt idx="16">
                  <c:v>21.10226161866737</c:v>
                </c:pt>
                <c:pt idx="17">
                  <c:v>24.87589525923795</c:v>
                </c:pt>
                <c:pt idx="18">
                  <c:v>48.557015570979587</c:v>
                </c:pt>
                <c:pt idx="19">
                  <c:v>53.086691698666542</c:v>
                </c:pt>
                <c:pt idx="20">
                  <c:v>53.369264015084113</c:v>
                </c:pt>
                <c:pt idx="21">
                  <c:v>51.199425702880475</c:v>
                </c:pt>
                <c:pt idx="22">
                  <c:v>46.935931887877658</c:v>
                </c:pt>
                <c:pt idx="23">
                  <c:v>39.044465839595844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'01 JUI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'!$D$9:$D$32</c:f>
              <c:numCache>
                <c:formatCode>0.00</c:formatCode>
                <c:ptCount val="24"/>
                <c:pt idx="0">
                  <c:v>86.204819315424814</c:v>
                </c:pt>
                <c:pt idx="1">
                  <c:v>80.401899886604568</c:v>
                </c:pt>
                <c:pt idx="2">
                  <c:v>70.256652242694614</c:v>
                </c:pt>
                <c:pt idx="3">
                  <c:v>64.524383041318288</c:v>
                </c:pt>
                <c:pt idx="4">
                  <c:v>57.105668466519035</c:v>
                </c:pt>
                <c:pt idx="5">
                  <c:v>55.633883373759232</c:v>
                </c:pt>
                <c:pt idx="6">
                  <c:v>69.779745132956222</c:v>
                </c:pt>
                <c:pt idx="7">
                  <c:v>67.024919450207335</c:v>
                </c:pt>
                <c:pt idx="8">
                  <c:v>59.551857237173373</c:v>
                </c:pt>
                <c:pt idx="9">
                  <c:v>62.288669145263214</c:v>
                </c:pt>
                <c:pt idx="10">
                  <c:v>71.154277257051973</c:v>
                </c:pt>
                <c:pt idx="11">
                  <c:v>62.269904938500403</c:v>
                </c:pt>
                <c:pt idx="12">
                  <c:v>64.930264193993779</c:v>
                </c:pt>
                <c:pt idx="13">
                  <c:v>65.680061755408659</c:v>
                </c:pt>
                <c:pt idx="14">
                  <c:v>73.670540659542013</c:v>
                </c:pt>
                <c:pt idx="15">
                  <c:v>79.635889832249688</c:v>
                </c:pt>
                <c:pt idx="16">
                  <c:v>88.281403802060993</c:v>
                </c:pt>
                <c:pt idx="17">
                  <c:v>74.435091836630136</c:v>
                </c:pt>
                <c:pt idx="18">
                  <c:v>69.646299515221131</c:v>
                </c:pt>
                <c:pt idx="19">
                  <c:v>80.705670345532184</c:v>
                </c:pt>
                <c:pt idx="20">
                  <c:v>78.718579600800183</c:v>
                </c:pt>
                <c:pt idx="21">
                  <c:v>78.814416181318379</c:v>
                </c:pt>
                <c:pt idx="22">
                  <c:v>80.605708471494182</c:v>
                </c:pt>
                <c:pt idx="23">
                  <c:v>80.807651571973324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'01 JUI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'!$E$9:$E$32</c:f>
              <c:numCache>
                <c:formatCode>0.00</c:formatCode>
                <c:ptCount val="24"/>
                <c:pt idx="0">
                  <c:v>7.8929640375882286</c:v>
                </c:pt>
                <c:pt idx="1">
                  <c:v>7.584968995862198</c:v>
                </c:pt>
                <c:pt idx="2">
                  <c:v>7.2304952388743402</c:v>
                </c:pt>
                <c:pt idx="3">
                  <c:v>6.9367809083346401</c:v>
                </c:pt>
                <c:pt idx="4">
                  <c:v>6.8205832897921823</c:v>
                </c:pt>
                <c:pt idx="5">
                  <c:v>6.5260297176288873</c:v>
                </c:pt>
                <c:pt idx="6">
                  <c:v>6.8698622697159237</c:v>
                </c:pt>
                <c:pt idx="7">
                  <c:v>6.886661925390996</c:v>
                </c:pt>
                <c:pt idx="8">
                  <c:v>6.9432207787448874</c:v>
                </c:pt>
                <c:pt idx="9">
                  <c:v>7.1140174297005672</c:v>
                </c:pt>
                <c:pt idx="10">
                  <c:v>7.3730126548445298</c:v>
                </c:pt>
                <c:pt idx="11">
                  <c:v>7.2330151922768096</c:v>
                </c:pt>
                <c:pt idx="12">
                  <c:v>7.1758962567356264</c:v>
                </c:pt>
                <c:pt idx="13">
                  <c:v>7.0991777141206569</c:v>
                </c:pt>
                <c:pt idx="14">
                  <c:v>7.5068503197701375</c:v>
                </c:pt>
                <c:pt idx="15">
                  <c:v>7.4234117653932117</c:v>
                </c:pt>
                <c:pt idx="16">
                  <c:v>7.2663345792716427</c:v>
                </c:pt>
                <c:pt idx="17">
                  <c:v>7.3590129041319301</c:v>
                </c:pt>
                <c:pt idx="18">
                  <c:v>7.8366849137992745</c:v>
                </c:pt>
                <c:pt idx="19">
                  <c:v>8.3076379558012263</c:v>
                </c:pt>
                <c:pt idx="20">
                  <c:v>8.4221563841156808</c:v>
                </c:pt>
                <c:pt idx="21">
                  <c:v>8.2961581158011768</c:v>
                </c:pt>
                <c:pt idx="22">
                  <c:v>8.188359640628164</c:v>
                </c:pt>
                <c:pt idx="23">
                  <c:v>7.9878825884308071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'01 JUI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'01 JUI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'!$AE$9:$AE$32</c:f>
              <c:numCache>
                <c:formatCode>0.00</c:formatCode>
                <c:ptCount val="24"/>
                <c:pt idx="0">
                  <c:v>92.65</c:v>
                </c:pt>
                <c:pt idx="1">
                  <c:v>90.99</c:v>
                </c:pt>
                <c:pt idx="2">
                  <c:v>92.63</c:v>
                </c:pt>
                <c:pt idx="3">
                  <c:v>90.99</c:v>
                </c:pt>
                <c:pt idx="4">
                  <c:v>92</c:v>
                </c:pt>
                <c:pt idx="5">
                  <c:v>91.39</c:v>
                </c:pt>
                <c:pt idx="6">
                  <c:v>91.34</c:v>
                </c:pt>
                <c:pt idx="7">
                  <c:v>92.46</c:v>
                </c:pt>
                <c:pt idx="8">
                  <c:v>92.47</c:v>
                </c:pt>
                <c:pt idx="9">
                  <c:v>91.64</c:v>
                </c:pt>
                <c:pt idx="10">
                  <c:v>90.6</c:v>
                </c:pt>
                <c:pt idx="11">
                  <c:v>90.45</c:v>
                </c:pt>
                <c:pt idx="12">
                  <c:v>90.33</c:v>
                </c:pt>
                <c:pt idx="13">
                  <c:v>89.2</c:v>
                </c:pt>
                <c:pt idx="14">
                  <c:v>89.59</c:v>
                </c:pt>
                <c:pt idx="15">
                  <c:v>90.97</c:v>
                </c:pt>
                <c:pt idx="16">
                  <c:v>90.48</c:v>
                </c:pt>
                <c:pt idx="17">
                  <c:v>91.02</c:v>
                </c:pt>
                <c:pt idx="18">
                  <c:v>88.5</c:v>
                </c:pt>
                <c:pt idx="19">
                  <c:v>89.26</c:v>
                </c:pt>
                <c:pt idx="20">
                  <c:v>91.99</c:v>
                </c:pt>
                <c:pt idx="21">
                  <c:v>91.05</c:v>
                </c:pt>
                <c:pt idx="22">
                  <c:v>89.96</c:v>
                </c:pt>
                <c:pt idx="23">
                  <c:v>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'01 JUI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'!$AK$9:$AK$32</c:f>
              <c:numCache>
                <c:formatCode>0.00</c:formatCode>
                <c:ptCount val="24"/>
                <c:pt idx="0">
                  <c:v>119.61221664698695</c:v>
                </c:pt>
                <c:pt idx="1">
                  <c:v>114.72313111753321</c:v>
                </c:pt>
                <c:pt idx="2">
                  <c:v>112.56285251843104</c:v>
                </c:pt>
                <c:pt idx="3">
                  <c:v>108.51883605034709</c:v>
                </c:pt>
                <c:pt idx="4">
                  <c:v>112.69374824368879</c:v>
                </c:pt>
                <c:pt idx="5">
                  <c:v>103.23008690861187</c:v>
                </c:pt>
                <c:pt idx="6">
                  <c:v>101.68039259732785</c:v>
                </c:pt>
                <c:pt idx="7">
                  <c:v>105.80841862440167</c:v>
                </c:pt>
                <c:pt idx="8">
                  <c:v>115.07492198408174</c:v>
                </c:pt>
                <c:pt idx="9">
                  <c:v>119.12731342503622</c:v>
                </c:pt>
                <c:pt idx="10">
                  <c:v>119.73271008810349</c:v>
                </c:pt>
                <c:pt idx="11">
                  <c:v>123.24707986922277</c:v>
                </c:pt>
                <c:pt idx="12">
                  <c:v>118.93383954927057</c:v>
                </c:pt>
                <c:pt idx="13">
                  <c:v>115.96076053047071</c:v>
                </c:pt>
                <c:pt idx="14">
                  <c:v>121.82260902068789</c:v>
                </c:pt>
                <c:pt idx="15">
                  <c:v>113.05069840235711</c:v>
                </c:pt>
                <c:pt idx="16">
                  <c:v>111.58226161866737</c:v>
                </c:pt>
                <c:pt idx="17">
                  <c:v>115.89589525923795</c:v>
                </c:pt>
                <c:pt idx="18">
                  <c:v>137.05701557097959</c:v>
                </c:pt>
                <c:pt idx="19">
                  <c:v>142.34669169866655</c:v>
                </c:pt>
                <c:pt idx="20">
                  <c:v>145.35926401508411</c:v>
                </c:pt>
                <c:pt idx="21">
                  <c:v>142.24942570288047</c:v>
                </c:pt>
                <c:pt idx="22">
                  <c:v>136.89593188787765</c:v>
                </c:pt>
                <c:pt idx="23">
                  <c:v>129.74446583959585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'01 JUI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'!$AM$9:$AM$32</c:f>
              <c:numCache>
                <c:formatCode>0.00</c:formatCode>
                <c:ptCount val="24"/>
                <c:pt idx="0">
                  <c:v>148.00481931542481</c:v>
                </c:pt>
                <c:pt idx="1">
                  <c:v>142.20189988660456</c:v>
                </c:pt>
                <c:pt idx="2">
                  <c:v>132.05665224269461</c:v>
                </c:pt>
                <c:pt idx="3">
                  <c:v>125.90438304131828</c:v>
                </c:pt>
                <c:pt idx="4">
                  <c:v>117.69566846651904</c:v>
                </c:pt>
                <c:pt idx="5">
                  <c:v>116.93388337375923</c:v>
                </c:pt>
                <c:pt idx="6">
                  <c:v>130.41974513295622</c:v>
                </c:pt>
                <c:pt idx="7">
                  <c:v>126.87491945020733</c:v>
                </c:pt>
                <c:pt idx="8">
                  <c:v>119.57185723717338</c:v>
                </c:pt>
                <c:pt idx="9">
                  <c:v>121.44866914526321</c:v>
                </c:pt>
                <c:pt idx="10">
                  <c:v>129.83427725705198</c:v>
                </c:pt>
                <c:pt idx="11">
                  <c:v>121.4599049385004</c:v>
                </c:pt>
                <c:pt idx="12">
                  <c:v>123.79026419399378</c:v>
                </c:pt>
                <c:pt idx="13">
                  <c:v>124.10006175540866</c:v>
                </c:pt>
                <c:pt idx="14">
                  <c:v>132.39054065954201</c:v>
                </c:pt>
                <c:pt idx="15">
                  <c:v>138.26588983224968</c:v>
                </c:pt>
                <c:pt idx="16">
                  <c:v>134.28140380206099</c:v>
                </c:pt>
                <c:pt idx="17">
                  <c:v>133.18509183663014</c:v>
                </c:pt>
                <c:pt idx="18">
                  <c:v>128.60629951522114</c:v>
                </c:pt>
                <c:pt idx="19">
                  <c:v>139.66567034553219</c:v>
                </c:pt>
                <c:pt idx="20">
                  <c:v>140.62857960080018</c:v>
                </c:pt>
                <c:pt idx="21">
                  <c:v>139.36441618131838</c:v>
                </c:pt>
                <c:pt idx="22">
                  <c:v>140.97570847149419</c:v>
                </c:pt>
                <c:pt idx="23">
                  <c:v>141.16765157197332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'01 JUI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'!$F$9:$F$32</c:f>
              <c:numCache>
                <c:formatCode>General</c:formatCode>
                <c:ptCount val="24"/>
                <c:pt idx="0">
                  <c:v>156.75</c:v>
                </c:pt>
                <c:pt idx="1">
                  <c:v>151.15</c:v>
                </c:pt>
                <c:pt idx="2">
                  <c:v>138.78</c:v>
                </c:pt>
                <c:pt idx="3">
                  <c:v>142.97999999999999</c:v>
                </c:pt>
                <c:pt idx="4">
                  <c:v>139.66999999999999</c:v>
                </c:pt>
                <c:pt idx="5">
                  <c:v>131.74</c:v>
                </c:pt>
                <c:pt idx="6">
                  <c:v>112.49</c:v>
                </c:pt>
                <c:pt idx="7">
                  <c:v>95.05</c:v>
                </c:pt>
                <c:pt idx="8">
                  <c:v>87.06</c:v>
                </c:pt>
                <c:pt idx="9">
                  <c:v>80.14</c:v>
                </c:pt>
                <c:pt idx="10">
                  <c:v>90.09</c:v>
                </c:pt>
                <c:pt idx="11">
                  <c:v>102.88</c:v>
                </c:pt>
                <c:pt idx="12">
                  <c:v>84.51</c:v>
                </c:pt>
                <c:pt idx="13">
                  <c:v>94.45</c:v>
                </c:pt>
                <c:pt idx="14">
                  <c:v>104.49</c:v>
                </c:pt>
                <c:pt idx="15">
                  <c:v>95.17</c:v>
                </c:pt>
                <c:pt idx="16">
                  <c:v>120.24</c:v>
                </c:pt>
                <c:pt idx="17">
                  <c:v>133.99</c:v>
                </c:pt>
                <c:pt idx="18">
                  <c:v>174.93</c:v>
                </c:pt>
                <c:pt idx="19">
                  <c:v>171.74</c:v>
                </c:pt>
                <c:pt idx="20">
                  <c:v>172.89</c:v>
                </c:pt>
                <c:pt idx="21">
                  <c:v>164.88</c:v>
                </c:pt>
                <c:pt idx="22">
                  <c:v>152.44999999999999</c:v>
                </c:pt>
                <c:pt idx="23">
                  <c:v>149.44999999999999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'01 JUI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'!$G$9:$G$32</c:f>
              <c:numCache>
                <c:formatCode>0.00</c:formatCode>
                <c:ptCount val="24"/>
                <c:pt idx="0">
                  <c:v>72.777473482837962</c:v>
                </c:pt>
                <c:pt idx="1">
                  <c:v>71.18878208625533</c:v>
                </c:pt>
                <c:pt idx="2">
                  <c:v>60.399039921051724</c:v>
                </c:pt>
                <c:pt idx="3">
                  <c:v>68.877167090146301</c:v>
                </c:pt>
                <c:pt idx="4">
                  <c:v>64.113849864335492</c:v>
                </c:pt>
                <c:pt idx="5">
                  <c:v>66.81516891339956</c:v>
                </c:pt>
                <c:pt idx="6">
                  <c:v>64.075477134982464</c:v>
                </c:pt>
                <c:pt idx="7">
                  <c:v>65.617125676480669</c:v>
                </c:pt>
                <c:pt idx="8">
                  <c:v>59.4008515018891</c:v>
                </c:pt>
                <c:pt idx="9">
                  <c:v>56.940416206177034</c:v>
                </c:pt>
                <c:pt idx="10">
                  <c:v>61.183567005037077</c:v>
                </c:pt>
                <c:pt idx="11">
                  <c:v>69.986069560075705</c:v>
                </c:pt>
                <c:pt idx="12">
                  <c:v>57.64087985112549</c:v>
                </c:pt>
                <c:pt idx="13">
                  <c:v>58.252472746280404</c:v>
                </c:pt>
                <c:pt idx="14">
                  <c:v>70.231197561095883</c:v>
                </c:pt>
                <c:pt idx="15">
                  <c:v>60.47058092566909</c:v>
                </c:pt>
                <c:pt idx="16">
                  <c:v>69.077251654576941</c:v>
                </c:pt>
                <c:pt idx="17">
                  <c:v>73.022789176453628</c:v>
                </c:pt>
                <c:pt idx="18">
                  <c:v>91.801156227663967</c:v>
                </c:pt>
                <c:pt idx="19">
                  <c:v>90.531915375545708</c:v>
                </c:pt>
                <c:pt idx="20">
                  <c:v>88.401730464113257</c:v>
                </c:pt>
                <c:pt idx="21">
                  <c:v>80.819689214192749</c:v>
                </c:pt>
                <c:pt idx="22">
                  <c:v>74.174923532602449</c:v>
                </c:pt>
                <c:pt idx="23">
                  <c:v>78.203004079840312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'01 JUI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'!$H$9:$H$32</c:f>
              <c:numCache>
                <c:formatCode>0.00</c:formatCode>
                <c:ptCount val="24"/>
                <c:pt idx="0">
                  <c:v>94.873720377785617</c:v>
                </c:pt>
                <c:pt idx="1">
                  <c:v>91.411886286840456</c:v>
                </c:pt>
                <c:pt idx="2">
                  <c:v>90.080360301702015</c:v>
                </c:pt>
                <c:pt idx="3">
                  <c:v>85.786957868025311</c:v>
                </c:pt>
                <c:pt idx="4">
                  <c:v>87.366036396484105</c:v>
                </c:pt>
                <c:pt idx="5">
                  <c:v>77.009033705092605</c:v>
                </c:pt>
                <c:pt idx="6">
                  <c:v>61.033667061518194</c:v>
                </c:pt>
                <c:pt idx="7">
                  <c:v>42.106727294563612</c:v>
                </c:pt>
                <c:pt idx="8">
                  <c:v>39.770326597311922</c:v>
                </c:pt>
                <c:pt idx="9">
                  <c:v>35.658019633375297</c:v>
                </c:pt>
                <c:pt idx="10">
                  <c:v>40.995194852633098</c:v>
                </c:pt>
                <c:pt idx="11">
                  <c:v>44.536750136376263</c:v>
                </c:pt>
                <c:pt idx="12">
                  <c:v>38.935949526602542</c:v>
                </c:pt>
                <c:pt idx="13">
                  <c:v>48.105315727836228</c:v>
                </c:pt>
                <c:pt idx="14">
                  <c:v>44.519790087241944</c:v>
                </c:pt>
                <c:pt idx="15">
                  <c:v>47.090593154688847</c:v>
                </c:pt>
                <c:pt idx="16">
                  <c:v>63.176235839826532</c:v>
                </c:pt>
                <c:pt idx="17">
                  <c:v>73.42580588412919</c:v>
                </c:pt>
                <c:pt idx="18">
                  <c:v>92.338791110402852</c:v>
                </c:pt>
                <c:pt idx="19">
                  <c:v>91.655163954436375</c:v>
                </c:pt>
                <c:pt idx="20">
                  <c:v>94.910893502196316</c:v>
                </c:pt>
                <c:pt idx="21">
                  <c:v>94.758421692991632</c:v>
                </c:pt>
                <c:pt idx="22">
                  <c:v>89.532050557985997</c:v>
                </c:pt>
                <c:pt idx="23">
                  <c:v>82.637195032820998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'01 JUI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'!$I$9:$I$32</c:f>
              <c:numCache>
                <c:formatCode>0.00</c:formatCode>
                <c:ptCount val="24"/>
                <c:pt idx="0">
                  <c:v>-10.901193860623591</c:v>
                </c:pt>
                <c:pt idx="1">
                  <c:v>-11.450668373095814</c:v>
                </c:pt>
                <c:pt idx="2">
                  <c:v>-11.699400222753733</c:v>
                </c:pt>
                <c:pt idx="3">
                  <c:v>-11.684124958171624</c:v>
                </c:pt>
                <c:pt idx="4">
                  <c:v>-11.809886260819612</c:v>
                </c:pt>
                <c:pt idx="5">
                  <c:v>-12.084202618492158</c:v>
                </c:pt>
                <c:pt idx="6">
                  <c:v>-12.619144196500686</c:v>
                </c:pt>
                <c:pt idx="7">
                  <c:v>-12.673852971044257</c:v>
                </c:pt>
                <c:pt idx="8">
                  <c:v>-12.111178099201029</c:v>
                </c:pt>
                <c:pt idx="9">
                  <c:v>-12.458435839552353</c:v>
                </c:pt>
                <c:pt idx="10">
                  <c:v>-12.088761857670194</c:v>
                </c:pt>
                <c:pt idx="11">
                  <c:v>-11.642819696451975</c:v>
                </c:pt>
                <c:pt idx="12">
                  <c:v>-12.066829377728036</c:v>
                </c:pt>
                <c:pt idx="13">
                  <c:v>-11.907788474116638</c:v>
                </c:pt>
                <c:pt idx="14">
                  <c:v>-10.260987648337828</c:v>
                </c:pt>
                <c:pt idx="15">
                  <c:v>-12.391174080357986</c:v>
                </c:pt>
                <c:pt idx="16">
                  <c:v>-12.013487494403504</c:v>
                </c:pt>
                <c:pt idx="17">
                  <c:v>-12.458595060582821</c:v>
                </c:pt>
                <c:pt idx="18">
                  <c:v>-9.2099473380668027</c:v>
                </c:pt>
                <c:pt idx="19">
                  <c:v>-10.447079329982083</c:v>
                </c:pt>
                <c:pt idx="20">
                  <c:v>-10.422623966309571</c:v>
                </c:pt>
                <c:pt idx="21">
                  <c:v>-10.698110907184398</c:v>
                </c:pt>
                <c:pt idx="22">
                  <c:v>-11.256974090588466</c:v>
                </c:pt>
                <c:pt idx="23">
                  <c:v>-11.390199112661334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'01 JUI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0.4</c:v>
                </c:pt>
                <c:pt idx="6">
                  <c:v>3.4</c:v>
                </c:pt>
                <c:pt idx="7">
                  <c:v>5.3</c:v>
                </c:pt>
                <c:pt idx="8">
                  <c:v>12.4</c:v>
                </c:pt>
                <c:pt idx="9">
                  <c:v>8.1999999999999993</c:v>
                </c:pt>
                <c:pt idx="10">
                  <c:v>8.1999999999999993</c:v>
                </c:pt>
                <c:pt idx="11">
                  <c:v>13.3</c:v>
                </c:pt>
                <c:pt idx="12">
                  <c:v>10</c:v>
                </c:pt>
                <c:pt idx="13">
                  <c:v>9.1999999999999993</c:v>
                </c:pt>
                <c:pt idx="14">
                  <c:v>5</c:v>
                </c:pt>
                <c:pt idx="15">
                  <c:v>1.2</c:v>
                </c:pt>
                <c:pt idx="16">
                  <c:v>1.1000000000000001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'01 JUI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'01 JUI 23 '!$P$9:$P$32</c:f>
              <c:numCache>
                <c:formatCode>0.00</c:formatCode>
                <c:ptCount val="24"/>
                <c:pt idx="0">
                  <c:v>17.91</c:v>
                </c:pt>
                <c:pt idx="1">
                  <c:v>18.260000000000002</c:v>
                </c:pt>
                <c:pt idx="2">
                  <c:v>18.03</c:v>
                </c:pt>
                <c:pt idx="3">
                  <c:v>18.18</c:v>
                </c:pt>
                <c:pt idx="4">
                  <c:v>18.18</c:v>
                </c:pt>
                <c:pt idx="5">
                  <c:v>18.18</c:v>
                </c:pt>
                <c:pt idx="6">
                  <c:v>18.18</c:v>
                </c:pt>
                <c:pt idx="7">
                  <c:v>18.18</c:v>
                </c:pt>
                <c:pt idx="8">
                  <c:v>18.18</c:v>
                </c:pt>
                <c:pt idx="9">
                  <c:v>18.18</c:v>
                </c:pt>
                <c:pt idx="10">
                  <c:v>18.18</c:v>
                </c:pt>
                <c:pt idx="11">
                  <c:v>17.97</c:v>
                </c:pt>
                <c:pt idx="12">
                  <c:v>17.97</c:v>
                </c:pt>
                <c:pt idx="13">
                  <c:v>17.920000000000002</c:v>
                </c:pt>
                <c:pt idx="14">
                  <c:v>15.94</c:v>
                </c:pt>
                <c:pt idx="15">
                  <c:v>18.21</c:v>
                </c:pt>
                <c:pt idx="16">
                  <c:v>18.02</c:v>
                </c:pt>
                <c:pt idx="17">
                  <c:v>18.63</c:v>
                </c:pt>
                <c:pt idx="18">
                  <c:v>16.87</c:v>
                </c:pt>
                <c:pt idx="19">
                  <c:v>18.03</c:v>
                </c:pt>
                <c:pt idx="20">
                  <c:v>18.05</c:v>
                </c:pt>
                <c:pt idx="21">
                  <c:v>18.02</c:v>
                </c:pt>
                <c:pt idx="22">
                  <c:v>18.11</c:v>
                </c:pt>
                <c:pt idx="23">
                  <c:v>18.13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'01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'01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'01 JUI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'01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'01 JUI 23 '!$AJ$9:$AJ$32</c:f>
              <c:numCache>
                <c:formatCode>0.00</c:formatCode>
                <c:ptCount val="24"/>
                <c:pt idx="0">
                  <c:v>72.777473482837962</c:v>
                </c:pt>
                <c:pt idx="1">
                  <c:v>71.18878208625533</c:v>
                </c:pt>
                <c:pt idx="2">
                  <c:v>60.399039921051724</c:v>
                </c:pt>
                <c:pt idx="3">
                  <c:v>68.877167090146301</c:v>
                </c:pt>
                <c:pt idx="4">
                  <c:v>64.113849864335492</c:v>
                </c:pt>
                <c:pt idx="5">
                  <c:v>67.215168913399566</c:v>
                </c:pt>
                <c:pt idx="6">
                  <c:v>67.475477134982469</c:v>
                </c:pt>
                <c:pt idx="7">
                  <c:v>70.917125676480666</c:v>
                </c:pt>
                <c:pt idx="8">
                  <c:v>71.800851501889099</c:v>
                </c:pt>
                <c:pt idx="9">
                  <c:v>65.140416206177036</c:v>
                </c:pt>
                <c:pt idx="10">
                  <c:v>69.383567005037079</c:v>
                </c:pt>
                <c:pt idx="11">
                  <c:v>83.286069560075703</c:v>
                </c:pt>
                <c:pt idx="12">
                  <c:v>67.64087985112549</c:v>
                </c:pt>
                <c:pt idx="13">
                  <c:v>67.452472746280407</c:v>
                </c:pt>
                <c:pt idx="14">
                  <c:v>75.231197561095883</c:v>
                </c:pt>
                <c:pt idx="15">
                  <c:v>61.670580925669093</c:v>
                </c:pt>
                <c:pt idx="16">
                  <c:v>70.177251654576935</c:v>
                </c:pt>
                <c:pt idx="17">
                  <c:v>73.022789176453628</c:v>
                </c:pt>
                <c:pt idx="18">
                  <c:v>91.801156227663967</c:v>
                </c:pt>
                <c:pt idx="19">
                  <c:v>90.531915375545708</c:v>
                </c:pt>
                <c:pt idx="20">
                  <c:v>88.401730464113257</c:v>
                </c:pt>
                <c:pt idx="21">
                  <c:v>80.819689214192749</c:v>
                </c:pt>
                <c:pt idx="22">
                  <c:v>74.174923532602449</c:v>
                </c:pt>
                <c:pt idx="23">
                  <c:v>78.203004079840312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'01 JUI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'01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'01 JUI 23 '!$AL$9:$AL$32</c:f>
              <c:numCache>
                <c:formatCode>0.00</c:formatCode>
                <c:ptCount val="24"/>
                <c:pt idx="0">
                  <c:v>94.873720377785617</c:v>
                </c:pt>
                <c:pt idx="1">
                  <c:v>91.411886286840456</c:v>
                </c:pt>
                <c:pt idx="2">
                  <c:v>90.080360301702015</c:v>
                </c:pt>
                <c:pt idx="3">
                  <c:v>85.786957868025311</c:v>
                </c:pt>
                <c:pt idx="4">
                  <c:v>87.366036396484105</c:v>
                </c:pt>
                <c:pt idx="5">
                  <c:v>77.319033705092608</c:v>
                </c:pt>
                <c:pt idx="6">
                  <c:v>63.513667061518191</c:v>
                </c:pt>
                <c:pt idx="7">
                  <c:v>58.68672729456361</c:v>
                </c:pt>
                <c:pt idx="8">
                  <c:v>72.050326597311923</c:v>
                </c:pt>
                <c:pt idx="9">
                  <c:v>69.918019633375295</c:v>
                </c:pt>
                <c:pt idx="10">
                  <c:v>75.035194852633097</c:v>
                </c:pt>
                <c:pt idx="11">
                  <c:v>67.106750136376263</c:v>
                </c:pt>
                <c:pt idx="12">
                  <c:v>72.01594952660254</c:v>
                </c:pt>
                <c:pt idx="13">
                  <c:v>74.965315727836227</c:v>
                </c:pt>
                <c:pt idx="14">
                  <c:v>58.749790087241948</c:v>
                </c:pt>
                <c:pt idx="15">
                  <c:v>75.850593154688852</c:v>
                </c:pt>
                <c:pt idx="16">
                  <c:v>72.096235839826534</c:v>
                </c:pt>
                <c:pt idx="17">
                  <c:v>73.42580588412919</c:v>
                </c:pt>
                <c:pt idx="18">
                  <c:v>92.338791110402852</c:v>
                </c:pt>
                <c:pt idx="19">
                  <c:v>91.655163954436375</c:v>
                </c:pt>
                <c:pt idx="20">
                  <c:v>94.910893502196316</c:v>
                </c:pt>
                <c:pt idx="21">
                  <c:v>94.758421692991632</c:v>
                </c:pt>
                <c:pt idx="22">
                  <c:v>89.532050557985997</c:v>
                </c:pt>
                <c:pt idx="23">
                  <c:v>82.637195032820998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5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34" zoomScale="85" zoomScaleNormal="85" zoomScaleSheetLayoutView="85" workbookViewId="0">
      <selection activeCell="J38" sqref="J38:K38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0" t="s">
        <v>100</v>
      </c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</row>
    <row r="2" spans="1:54" ht="20.25" x14ac:dyDescent="0.25">
      <c r="A2" s="141">
        <v>45108</v>
      </c>
      <c r="B2" s="141"/>
      <c r="C2" s="141"/>
      <c r="D2" s="141"/>
      <c r="E2" s="141"/>
      <c r="F2" s="141"/>
      <c r="G2" s="14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2" t="s">
        <v>0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71" t="s">
        <v>88</v>
      </c>
      <c r="AG4" s="172"/>
      <c r="AH4" s="172"/>
      <c r="AI4" s="172"/>
      <c r="AJ4" s="147" t="s">
        <v>101</v>
      </c>
      <c r="AK4" s="148"/>
      <c r="AL4" s="147" t="s">
        <v>102</v>
      </c>
      <c r="AM4" s="148"/>
      <c r="AN4" s="134" t="s">
        <v>68</v>
      </c>
      <c r="AO4" s="135"/>
      <c r="AP4" s="135"/>
      <c r="AQ4" s="135"/>
      <c r="AR4" s="135"/>
      <c r="AS4" s="136"/>
    </row>
    <row r="5" spans="1:54" ht="15.75" customHeight="1" thickBot="1" x14ac:dyDescent="0.3">
      <c r="B5" s="144"/>
      <c r="C5" s="145"/>
      <c r="D5" s="145"/>
      <c r="E5" s="145"/>
      <c r="F5" s="145"/>
      <c r="G5" s="145"/>
      <c r="H5" s="145"/>
      <c r="I5" s="145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73"/>
      <c r="AG5" s="174"/>
      <c r="AH5" s="174"/>
      <c r="AI5" s="174"/>
      <c r="AJ5" s="149"/>
      <c r="AK5" s="150"/>
      <c r="AL5" s="149"/>
      <c r="AM5" s="150"/>
      <c r="AN5" s="137"/>
      <c r="AO5" s="138"/>
      <c r="AP5" s="138"/>
      <c r="AQ5" s="138"/>
      <c r="AR5" s="138"/>
      <c r="AS5" s="139"/>
    </row>
    <row r="6" spans="1:54" ht="18.75" customHeight="1" thickBot="1" x14ac:dyDescent="0.3">
      <c r="B6" s="162" t="s">
        <v>1</v>
      </c>
      <c r="C6" s="163"/>
      <c r="D6" s="163"/>
      <c r="E6" s="163"/>
      <c r="F6" s="163"/>
      <c r="G6" s="163"/>
      <c r="H6" s="163"/>
      <c r="I6" s="164"/>
      <c r="J6" s="162" t="s">
        <v>73</v>
      </c>
      <c r="K6" s="165"/>
      <c r="L6" s="163"/>
      <c r="M6" s="163"/>
      <c r="N6" s="163"/>
      <c r="O6" s="163"/>
      <c r="P6" s="164"/>
      <c r="Q6" s="166"/>
      <c r="R6" s="156" t="s">
        <v>89</v>
      </c>
      <c r="S6" s="157"/>
      <c r="T6" s="157"/>
      <c r="U6" s="157"/>
      <c r="V6" s="157"/>
      <c r="W6" s="157"/>
      <c r="X6" s="157"/>
      <c r="Y6" s="157"/>
      <c r="Z6" s="156" t="s">
        <v>90</v>
      </c>
      <c r="AA6" s="157"/>
      <c r="AB6" s="157"/>
      <c r="AC6" s="157"/>
      <c r="AD6" s="157"/>
      <c r="AE6" s="157"/>
      <c r="AF6" s="158" t="s">
        <v>14</v>
      </c>
      <c r="AG6" s="159"/>
      <c r="AH6" s="167" t="s">
        <v>11</v>
      </c>
      <c r="AI6" s="168"/>
      <c r="AJ6" s="149"/>
      <c r="AK6" s="150"/>
      <c r="AL6" s="149"/>
      <c r="AM6" s="150"/>
      <c r="AN6" s="137"/>
      <c r="AO6" s="138"/>
      <c r="AP6" s="138"/>
      <c r="AQ6" s="138"/>
      <c r="AR6" s="138"/>
      <c r="AS6" s="139"/>
    </row>
    <row r="7" spans="1:54" ht="36.75" customHeight="1" thickBot="1" x14ac:dyDescent="0.3">
      <c r="B7" s="203" t="s">
        <v>12</v>
      </c>
      <c r="C7" s="204"/>
      <c r="D7" s="204"/>
      <c r="E7" s="205"/>
      <c r="F7" s="204" t="s">
        <v>13</v>
      </c>
      <c r="G7" s="204"/>
      <c r="H7" s="204"/>
      <c r="I7" s="206"/>
      <c r="J7" s="178" t="s">
        <v>7</v>
      </c>
      <c r="K7" s="154"/>
      <c r="L7" s="153" t="s">
        <v>8</v>
      </c>
      <c r="M7" s="154"/>
      <c r="N7" s="153" t="s">
        <v>9</v>
      </c>
      <c r="O7" s="154"/>
      <c r="P7" s="153" t="s">
        <v>10</v>
      </c>
      <c r="Q7" s="155"/>
      <c r="R7" s="178" t="s">
        <v>4</v>
      </c>
      <c r="S7" s="179"/>
      <c r="T7" s="179"/>
      <c r="U7" s="179"/>
      <c r="V7" s="179"/>
      <c r="W7" s="179"/>
      <c r="X7" s="153" t="s">
        <v>87</v>
      </c>
      <c r="Y7" s="155"/>
      <c r="Z7" s="178" t="s">
        <v>3</v>
      </c>
      <c r="AA7" s="179"/>
      <c r="AB7" s="179"/>
      <c r="AC7" s="154"/>
      <c r="AD7" s="207" t="s">
        <v>87</v>
      </c>
      <c r="AE7" s="207"/>
      <c r="AF7" s="160"/>
      <c r="AG7" s="161"/>
      <c r="AH7" s="169"/>
      <c r="AI7" s="170"/>
      <c r="AJ7" s="151"/>
      <c r="AK7" s="152"/>
      <c r="AL7" s="151"/>
      <c r="AM7" s="152"/>
      <c r="AN7" s="137"/>
      <c r="AO7" s="138"/>
      <c r="AP7" s="138"/>
      <c r="AQ7" s="138"/>
      <c r="AR7" s="138"/>
      <c r="AS7" s="13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5"/>
      <c r="AO8" s="126"/>
      <c r="AP8" s="126"/>
      <c r="AQ8" s="126"/>
      <c r="AR8" s="126"/>
      <c r="AS8" s="119"/>
    </row>
    <row r="9" spans="1:54" ht="15.75" x14ac:dyDescent="0.25">
      <c r="A9" s="25">
        <v>1</v>
      </c>
      <c r="B9" s="74">
        <v>121.06</v>
      </c>
      <c r="C9" s="51">
        <f t="shared" ref="C9:C32" si="0">AK9-AE9</f>
        <v>26.962216646986946</v>
      </c>
      <c r="D9" s="52">
        <f t="shared" ref="D9:D32" si="1">AM9-Y9</f>
        <v>86.204819315424814</v>
      </c>
      <c r="E9" s="59">
        <f t="shared" ref="E9:E32" si="2">(AG9+AI9)-Q9</f>
        <v>7.8929640375882286</v>
      </c>
      <c r="F9" s="76">
        <v>156.75</v>
      </c>
      <c r="G9" s="52">
        <f t="shared" ref="G9:G32" si="3">AJ9-AD9</f>
        <v>72.777473482837962</v>
      </c>
      <c r="H9" s="52">
        <f t="shared" ref="H9:H32" si="4">AL9-X9</f>
        <v>94.873720377785617</v>
      </c>
      <c r="I9" s="53">
        <f t="shared" ref="I9:I32" si="5">(AH9+AF9)-P9</f>
        <v>-10.901193860623591</v>
      </c>
      <c r="J9" s="58">
        <v>17.91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17.91</v>
      </c>
      <c r="Q9" s="82">
        <f>K9+M9+O9</f>
        <v>0</v>
      </c>
      <c r="R9" s="90">
        <v>0</v>
      </c>
      <c r="S9" s="84">
        <v>0</v>
      </c>
      <c r="T9" s="84">
        <v>0</v>
      </c>
      <c r="U9" s="84">
        <v>61.8</v>
      </c>
      <c r="V9" s="84">
        <v>0</v>
      </c>
      <c r="W9" s="84">
        <v>0</v>
      </c>
      <c r="X9" s="93">
        <f>R9+T9+V9</f>
        <v>0</v>
      </c>
      <c r="Y9" s="94">
        <f>S9+U9+W9</f>
        <v>61.8</v>
      </c>
      <c r="Z9" s="90">
        <v>0</v>
      </c>
      <c r="AA9" s="84">
        <v>0</v>
      </c>
      <c r="AB9" s="84">
        <v>0</v>
      </c>
      <c r="AC9" s="84">
        <v>92.65</v>
      </c>
      <c r="AD9" s="95">
        <f>Z9+AB9</f>
        <v>0</v>
      </c>
      <c r="AE9" s="52">
        <f>AA9+AC9</f>
        <v>92.65</v>
      </c>
      <c r="AF9" s="115">
        <v>0.38555672043010747</v>
      </c>
      <c r="AG9" s="116">
        <v>0.1837087365591398</v>
      </c>
      <c r="AH9" s="54">
        <f t="shared" ref="AH9:AH32" si="6">(F9+P9+X9+AD9)-(AJ9+AL9+AF9)</f>
        <v>6.6232494189463011</v>
      </c>
      <c r="AI9" s="63">
        <f t="shared" ref="AI9:AI32" si="7">(B9+Q9+Y9+AE9)-(AM9+AK9+AG9)</f>
        <v>7.7092553010290885</v>
      </c>
      <c r="AJ9" s="64">
        <v>72.777473482837962</v>
      </c>
      <c r="AK9" s="61">
        <v>119.61221664698695</v>
      </c>
      <c r="AL9" s="66">
        <v>94.873720377785617</v>
      </c>
      <c r="AM9" s="61">
        <v>148.00481931542481</v>
      </c>
      <c r="AS9" s="120"/>
      <c r="BA9" s="42"/>
      <c r="BB9" s="42"/>
    </row>
    <row r="10" spans="1:54" ht="15.75" x14ac:dyDescent="0.25">
      <c r="A10" s="25">
        <v>2</v>
      </c>
      <c r="B10" s="69">
        <v>111.72</v>
      </c>
      <c r="C10" s="51">
        <f t="shared" si="0"/>
        <v>23.733131117533219</v>
      </c>
      <c r="D10" s="52">
        <f t="shared" si="1"/>
        <v>80.401899886604568</v>
      </c>
      <c r="E10" s="59">
        <f t="shared" si="2"/>
        <v>7.584968995862198</v>
      </c>
      <c r="F10" s="68">
        <v>151.15</v>
      </c>
      <c r="G10" s="52">
        <f t="shared" si="3"/>
        <v>71.18878208625533</v>
      </c>
      <c r="H10" s="52">
        <f t="shared" si="4"/>
        <v>91.411886286840456</v>
      </c>
      <c r="I10" s="53">
        <f t="shared" si="5"/>
        <v>-11.450668373095814</v>
      </c>
      <c r="J10" s="58">
        <v>18.260000000000002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18.260000000000002</v>
      </c>
      <c r="Q10" s="82">
        <f t="shared" ref="Q10:Q32" si="9">K10+M10+O10</f>
        <v>0</v>
      </c>
      <c r="R10" s="90">
        <v>0</v>
      </c>
      <c r="S10" s="84">
        <v>0</v>
      </c>
      <c r="T10" s="84">
        <v>0</v>
      </c>
      <c r="U10" s="84">
        <v>61.8</v>
      </c>
      <c r="V10" s="84">
        <v>0</v>
      </c>
      <c r="W10" s="84">
        <v>0</v>
      </c>
      <c r="X10" s="93">
        <f t="shared" ref="X10:X32" si="10">R10+T10+V10</f>
        <v>0</v>
      </c>
      <c r="Y10" s="94">
        <f t="shared" ref="Y10:Y32" si="11">S10+U10+W10</f>
        <v>61.8</v>
      </c>
      <c r="Z10" s="90">
        <v>0</v>
      </c>
      <c r="AA10" s="84">
        <v>0</v>
      </c>
      <c r="AB10" s="84">
        <v>0</v>
      </c>
      <c r="AC10" s="84">
        <v>90.99</v>
      </c>
      <c r="AD10" s="95">
        <f t="shared" ref="AD10:AD32" si="12">Z10+AB10</f>
        <v>0</v>
      </c>
      <c r="AE10" s="52">
        <f t="shared" ref="AE10:AE32" si="13">AA10+AC10</f>
        <v>90.99</v>
      </c>
      <c r="AF10" s="117">
        <v>0.38555672043010747</v>
      </c>
      <c r="AG10" s="116">
        <v>0.1837087365591398</v>
      </c>
      <c r="AH10" s="54">
        <f t="shared" si="6"/>
        <v>6.4237749064740797</v>
      </c>
      <c r="AI10" s="63">
        <f t="shared" si="7"/>
        <v>7.4012602593030579</v>
      </c>
      <c r="AJ10" s="64">
        <v>71.18878208625533</v>
      </c>
      <c r="AK10" s="61">
        <v>114.72313111753321</v>
      </c>
      <c r="AL10" s="66">
        <v>91.411886286840456</v>
      </c>
      <c r="AM10" s="61">
        <v>142.20189988660456</v>
      </c>
      <c r="AS10" s="120"/>
      <c r="BA10" s="42"/>
      <c r="BB10" s="42"/>
    </row>
    <row r="11" spans="1:54" ht="15" customHeight="1" x14ac:dyDescent="0.25">
      <c r="A11" s="25">
        <v>3</v>
      </c>
      <c r="B11" s="69">
        <v>97.42</v>
      </c>
      <c r="C11" s="51">
        <f t="shared" si="0"/>
        <v>19.932852518431048</v>
      </c>
      <c r="D11" s="52">
        <f t="shared" si="1"/>
        <v>70.256652242694614</v>
      </c>
      <c r="E11" s="59">
        <f t="shared" si="2"/>
        <v>7.2304952388743402</v>
      </c>
      <c r="F11" s="68">
        <v>138.78</v>
      </c>
      <c r="G11" s="52">
        <f t="shared" si="3"/>
        <v>60.399039921051724</v>
      </c>
      <c r="H11" s="52">
        <f t="shared" si="4"/>
        <v>90.080360301702015</v>
      </c>
      <c r="I11" s="53">
        <f t="shared" si="5"/>
        <v>-11.699400222753733</v>
      </c>
      <c r="J11" s="58">
        <v>18.03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18.03</v>
      </c>
      <c r="Q11" s="82">
        <f t="shared" si="9"/>
        <v>0</v>
      </c>
      <c r="R11" s="90">
        <v>0</v>
      </c>
      <c r="S11" s="84">
        <v>0</v>
      </c>
      <c r="T11" s="84">
        <v>0</v>
      </c>
      <c r="U11" s="84">
        <v>61.8</v>
      </c>
      <c r="V11" s="84">
        <v>0</v>
      </c>
      <c r="W11" s="84">
        <v>0</v>
      </c>
      <c r="X11" s="93">
        <f t="shared" si="10"/>
        <v>0</v>
      </c>
      <c r="Y11" s="94">
        <f t="shared" si="11"/>
        <v>61.8</v>
      </c>
      <c r="Z11" s="90">
        <v>0</v>
      </c>
      <c r="AA11" s="84">
        <v>0</v>
      </c>
      <c r="AB11" s="84">
        <v>0</v>
      </c>
      <c r="AC11" s="84">
        <v>92.63</v>
      </c>
      <c r="AD11" s="95">
        <f t="shared" si="12"/>
        <v>0</v>
      </c>
      <c r="AE11" s="52">
        <f t="shared" si="13"/>
        <v>92.63</v>
      </c>
      <c r="AF11" s="117">
        <v>0.38555672043010747</v>
      </c>
      <c r="AG11" s="116">
        <v>0.1837087365591398</v>
      </c>
      <c r="AH11" s="54">
        <f t="shared" si="6"/>
        <v>5.9450430568161607</v>
      </c>
      <c r="AI11" s="63">
        <f t="shared" si="7"/>
        <v>7.0467865023152001</v>
      </c>
      <c r="AJ11" s="64">
        <v>60.399039921051724</v>
      </c>
      <c r="AK11" s="61">
        <v>112.56285251843104</v>
      </c>
      <c r="AL11" s="66">
        <v>90.080360301702015</v>
      </c>
      <c r="AM11" s="61">
        <v>132.05665224269461</v>
      </c>
      <c r="AS11" s="120"/>
      <c r="BA11" s="42"/>
      <c r="BB11" s="42"/>
    </row>
    <row r="12" spans="1:54" ht="15" customHeight="1" x14ac:dyDescent="0.25">
      <c r="A12" s="25">
        <v>4</v>
      </c>
      <c r="B12" s="69">
        <v>88.99</v>
      </c>
      <c r="C12" s="51">
        <f t="shared" si="0"/>
        <v>17.528836050347095</v>
      </c>
      <c r="D12" s="52">
        <f t="shared" si="1"/>
        <v>64.524383041318288</v>
      </c>
      <c r="E12" s="59">
        <f t="shared" si="2"/>
        <v>6.9367809083346401</v>
      </c>
      <c r="F12" s="68">
        <v>142.97999999999999</v>
      </c>
      <c r="G12" s="52">
        <f t="shared" si="3"/>
        <v>68.877167090146301</v>
      </c>
      <c r="H12" s="52">
        <f t="shared" si="4"/>
        <v>85.786957868025311</v>
      </c>
      <c r="I12" s="53">
        <f t="shared" si="5"/>
        <v>-11.684124958171624</v>
      </c>
      <c r="J12" s="58">
        <v>18.18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18.18</v>
      </c>
      <c r="Q12" s="82">
        <f t="shared" si="9"/>
        <v>0</v>
      </c>
      <c r="R12" s="90">
        <v>0</v>
      </c>
      <c r="S12" s="84">
        <v>0</v>
      </c>
      <c r="T12" s="84">
        <v>0</v>
      </c>
      <c r="U12" s="84">
        <v>61.38</v>
      </c>
      <c r="V12" s="84">
        <v>0</v>
      </c>
      <c r="W12" s="84">
        <v>0</v>
      </c>
      <c r="X12" s="93">
        <f t="shared" si="10"/>
        <v>0</v>
      </c>
      <c r="Y12" s="94">
        <f t="shared" si="11"/>
        <v>61.38</v>
      </c>
      <c r="Z12" s="90">
        <v>0</v>
      </c>
      <c r="AA12" s="84">
        <v>0</v>
      </c>
      <c r="AB12" s="84">
        <v>0</v>
      </c>
      <c r="AC12" s="84">
        <v>90.99</v>
      </c>
      <c r="AD12" s="95">
        <f t="shared" si="12"/>
        <v>0</v>
      </c>
      <c r="AE12" s="52">
        <f t="shared" si="13"/>
        <v>90.99</v>
      </c>
      <c r="AF12" s="117">
        <v>0.38555672043010747</v>
      </c>
      <c r="AG12" s="116">
        <v>0.1837087365591398</v>
      </c>
      <c r="AH12" s="54">
        <f t="shared" si="6"/>
        <v>6.1103183213982675</v>
      </c>
      <c r="AI12" s="63">
        <f t="shared" si="7"/>
        <v>6.7530721717755</v>
      </c>
      <c r="AJ12" s="64">
        <v>68.877167090146301</v>
      </c>
      <c r="AK12" s="61">
        <v>108.51883605034709</v>
      </c>
      <c r="AL12" s="66">
        <v>85.786957868025311</v>
      </c>
      <c r="AM12" s="61">
        <v>125.90438304131828</v>
      </c>
      <c r="AS12" s="120"/>
      <c r="BA12" s="42"/>
      <c r="BB12" s="42"/>
    </row>
    <row r="13" spans="1:54" ht="15.75" x14ac:dyDescent="0.25">
      <c r="A13" s="25">
        <v>5</v>
      </c>
      <c r="B13" s="69">
        <v>84.62</v>
      </c>
      <c r="C13" s="51">
        <f t="shared" si="0"/>
        <v>20.693748243688788</v>
      </c>
      <c r="D13" s="52">
        <f t="shared" si="1"/>
        <v>57.105668466519035</v>
      </c>
      <c r="E13" s="59">
        <f t="shared" si="2"/>
        <v>6.8205832897921823</v>
      </c>
      <c r="F13" s="68">
        <v>139.66999999999999</v>
      </c>
      <c r="G13" s="52">
        <f t="shared" si="3"/>
        <v>64.113849864335492</v>
      </c>
      <c r="H13" s="52">
        <f t="shared" si="4"/>
        <v>87.366036396484105</v>
      </c>
      <c r="I13" s="53">
        <f t="shared" si="5"/>
        <v>-11.809886260819612</v>
      </c>
      <c r="J13" s="58">
        <v>18.18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18.18</v>
      </c>
      <c r="Q13" s="82">
        <f t="shared" si="9"/>
        <v>0</v>
      </c>
      <c r="R13" s="90">
        <v>0</v>
      </c>
      <c r="S13" s="84">
        <v>0</v>
      </c>
      <c r="T13" s="84">
        <v>0</v>
      </c>
      <c r="U13" s="84">
        <v>60.59</v>
      </c>
      <c r="V13" s="84">
        <v>0</v>
      </c>
      <c r="W13" s="84">
        <v>0</v>
      </c>
      <c r="X13" s="93">
        <f t="shared" si="10"/>
        <v>0</v>
      </c>
      <c r="Y13" s="94">
        <f t="shared" si="11"/>
        <v>60.59</v>
      </c>
      <c r="Z13" s="90">
        <v>0</v>
      </c>
      <c r="AA13" s="84">
        <v>0</v>
      </c>
      <c r="AB13" s="84">
        <v>0</v>
      </c>
      <c r="AC13" s="84">
        <v>92</v>
      </c>
      <c r="AD13" s="95">
        <f t="shared" si="12"/>
        <v>0</v>
      </c>
      <c r="AE13" s="52">
        <f t="shared" si="13"/>
        <v>92</v>
      </c>
      <c r="AF13" s="117">
        <v>0.38555672043010747</v>
      </c>
      <c r="AG13" s="116">
        <v>0.1837087365591398</v>
      </c>
      <c r="AH13" s="54">
        <f t="shared" si="6"/>
        <v>5.9845570187502801</v>
      </c>
      <c r="AI13" s="63">
        <f t="shared" si="7"/>
        <v>6.6368745532330422</v>
      </c>
      <c r="AJ13" s="64">
        <v>64.113849864335492</v>
      </c>
      <c r="AK13" s="61">
        <v>112.69374824368879</v>
      </c>
      <c r="AL13" s="66">
        <v>87.366036396484105</v>
      </c>
      <c r="AM13" s="61">
        <v>117.69566846651904</v>
      </c>
      <c r="AS13" s="120"/>
      <c r="BA13" s="42"/>
      <c r="BB13" s="42"/>
    </row>
    <row r="14" spans="1:54" ht="15.75" customHeight="1" x14ac:dyDescent="0.25">
      <c r="A14" s="25">
        <v>6</v>
      </c>
      <c r="B14" s="69">
        <v>74</v>
      </c>
      <c r="C14" s="51">
        <f t="shared" si="0"/>
        <v>11.840086908611866</v>
      </c>
      <c r="D14" s="52">
        <f t="shared" si="1"/>
        <v>55.633883373759232</v>
      </c>
      <c r="E14" s="59">
        <f t="shared" si="2"/>
        <v>6.5260297176288873</v>
      </c>
      <c r="F14" s="68">
        <v>131.74</v>
      </c>
      <c r="G14" s="52">
        <f t="shared" si="3"/>
        <v>66.81516891339956</v>
      </c>
      <c r="H14" s="52">
        <f t="shared" si="4"/>
        <v>77.009033705092605</v>
      </c>
      <c r="I14" s="53">
        <f t="shared" si="5"/>
        <v>-12.084202618492158</v>
      </c>
      <c r="J14" s="58">
        <v>18.18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18.18</v>
      </c>
      <c r="Q14" s="82">
        <f t="shared" si="9"/>
        <v>0</v>
      </c>
      <c r="R14" s="90">
        <v>0.31</v>
      </c>
      <c r="S14" s="84">
        <v>0</v>
      </c>
      <c r="T14" s="84">
        <v>0</v>
      </c>
      <c r="U14" s="84">
        <v>61.3</v>
      </c>
      <c r="V14" s="84">
        <v>0</v>
      </c>
      <c r="W14" s="84">
        <v>0</v>
      </c>
      <c r="X14" s="93">
        <f t="shared" si="10"/>
        <v>0.31</v>
      </c>
      <c r="Y14" s="94">
        <f t="shared" si="11"/>
        <v>61.3</v>
      </c>
      <c r="Z14" s="90">
        <v>0.4</v>
      </c>
      <c r="AA14" s="84">
        <v>0</v>
      </c>
      <c r="AB14" s="84">
        <v>0</v>
      </c>
      <c r="AC14" s="84">
        <v>91.39</v>
      </c>
      <c r="AD14" s="95">
        <f t="shared" si="12"/>
        <v>0.4</v>
      </c>
      <c r="AE14" s="52">
        <f t="shared" si="13"/>
        <v>91.39</v>
      </c>
      <c r="AF14" s="117">
        <v>0.38555672043010747</v>
      </c>
      <c r="AG14" s="116">
        <v>0.1837087365591398</v>
      </c>
      <c r="AH14" s="54">
        <f t="shared" si="6"/>
        <v>5.7102406610777336</v>
      </c>
      <c r="AI14" s="63">
        <f t="shared" si="7"/>
        <v>6.3423209810697472</v>
      </c>
      <c r="AJ14" s="64">
        <v>67.215168913399566</v>
      </c>
      <c r="AK14" s="61">
        <v>103.23008690861187</v>
      </c>
      <c r="AL14" s="66">
        <v>77.319033705092608</v>
      </c>
      <c r="AM14" s="61">
        <v>116.93388337375923</v>
      </c>
      <c r="AS14" s="120"/>
      <c r="BA14" s="42"/>
      <c r="BB14" s="42"/>
    </row>
    <row r="15" spans="1:54" ht="15.75" x14ac:dyDescent="0.25">
      <c r="A15" s="25">
        <v>7</v>
      </c>
      <c r="B15" s="69">
        <v>86.99</v>
      </c>
      <c r="C15" s="51">
        <f t="shared" si="0"/>
        <v>10.340392597327849</v>
      </c>
      <c r="D15" s="52">
        <f t="shared" si="1"/>
        <v>69.779745132956222</v>
      </c>
      <c r="E15" s="59">
        <f t="shared" si="2"/>
        <v>6.8698622697159237</v>
      </c>
      <c r="F15" s="68">
        <v>112.49</v>
      </c>
      <c r="G15" s="52">
        <f t="shared" si="3"/>
        <v>64.075477134982464</v>
      </c>
      <c r="H15" s="52">
        <f t="shared" si="4"/>
        <v>61.033667061518194</v>
      </c>
      <c r="I15" s="53">
        <f t="shared" si="5"/>
        <v>-12.619144196500686</v>
      </c>
      <c r="J15" s="58">
        <v>18.18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18.18</v>
      </c>
      <c r="Q15" s="82">
        <f t="shared" si="9"/>
        <v>0</v>
      </c>
      <c r="R15" s="90">
        <v>2.48</v>
      </c>
      <c r="S15" s="84">
        <v>0</v>
      </c>
      <c r="T15" s="84">
        <v>0</v>
      </c>
      <c r="U15" s="84">
        <v>60.64</v>
      </c>
      <c r="V15" s="84">
        <v>0</v>
      </c>
      <c r="W15" s="84">
        <v>0</v>
      </c>
      <c r="X15" s="93">
        <f t="shared" si="10"/>
        <v>2.48</v>
      </c>
      <c r="Y15" s="94">
        <f t="shared" si="11"/>
        <v>60.64</v>
      </c>
      <c r="Z15" s="90">
        <v>3.4</v>
      </c>
      <c r="AA15" s="84">
        <v>0</v>
      </c>
      <c r="AB15" s="84">
        <v>0</v>
      </c>
      <c r="AC15" s="84">
        <v>91.34</v>
      </c>
      <c r="AD15" s="95">
        <f t="shared" si="12"/>
        <v>3.4</v>
      </c>
      <c r="AE15" s="52">
        <f t="shared" si="13"/>
        <v>91.34</v>
      </c>
      <c r="AF15" s="117">
        <v>0.38555672043010747</v>
      </c>
      <c r="AG15" s="116">
        <v>0.1837087365591398</v>
      </c>
      <c r="AH15" s="54">
        <f t="shared" si="6"/>
        <v>5.1752990830692056</v>
      </c>
      <c r="AI15" s="63">
        <f t="shared" si="7"/>
        <v>6.6861535331567836</v>
      </c>
      <c r="AJ15" s="64">
        <v>67.475477134982469</v>
      </c>
      <c r="AK15" s="61">
        <v>101.68039259732785</v>
      </c>
      <c r="AL15" s="66">
        <v>63.513667061518191</v>
      </c>
      <c r="AM15" s="61">
        <v>130.41974513295622</v>
      </c>
      <c r="AS15" s="120"/>
      <c r="BA15" s="42"/>
      <c r="BB15" s="42"/>
    </row>
    <row r="16" spans="1:54" ht="15.75" x14ac:dyDescent="0.25">
      <c r="A16" s="25">
        <v>8</v>
      </c>
      <c r="B16" s="69">
        <v>87.259999999999991</v>
      </c>
      <c r="C16" s="51">
        <f t="shared" si="0"/>
        <v>13.348418624401674</v>
      </c>
      <c r="D16" s="52">
        <f t="shared" si="1"/>
        <v>67.024919450207335</v>
      </c>
      <c r="E16" s="59">
        <f t="shared" si="2"/>
        <v>6.886661925390996</v>
      </c>
      <c r="F16" s="68">
        <v>95.05</v>
      </c>
      <c r="G16" s="52">
        <f t="shared" si="3"/>
        <v>65.617125676480669</v>
      </c>
      <c r="H16" s="52">
        <f t="shared" si="4"/>
        <v>42.106727294563612</v>
      </c>
      <c r="I16" s="53">
        <f t="shared" si="5"/>
        <v>-12.673852971044257</v>
      </c>
      <c r="J16" s="58">
        <v>18.18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18.18</v>
      </c>
      <c r="Q16" s="82">
        <f t="shared" si="9"/>
        <v>0</v>
      </c>
      <c r="R16" s="90">
        <v>16.579999999999998</v>
      </c>
      <c r="S16" s="84">
        <v>0</v>
      </c>
      <c r="T16" s="84">
        <v>0</v>
      </c>
      <c r="U16" s="84">
        <v>59.85</v>
      </c>
      <c r="V16" s="84">
        <v>0</v>
      </c>
      <c r="W16" s="84">
        <v>0</v>
      </c>
      <c r="X16" s="93">
        <f t="shared" si="10"/>
        <v>16.579999999999998</v>
      </c>
      <c r="Y16" s="94">
        <f t="shared" si="11"/>
        <v>59.85</v>
      </c>
      <c r="Z16" s="90">
        <v>5.3</v>
      </c>
      <c r="AA16" s="84">
        <v>0</v>
      </c>
      <c r="AB16" s="84">
        <v>0</v>
      </c>
      <c r="AC16" s="84">
        <v>92.46</v>
      </c>
      <c r="AD16" s="95">
        <f t="shared" si="12"/>
        <v>5.3</v>
      </c>
      <c r="AE16" s="52">
        <f t="shared" si="13"/>
        <v>92.46</v>
      </c>
      <c r="AF16" s="117">
        <v>0.38555672043010747</v>
      </c>
      <c r="AG16" s="116">
        <v>0.1837087365591398</v>
      </c>
      <c r="AH16" s="54">
        <f t="shared" si="6"/>
        <v>5.1205903085256352</v>
      </c>
      <c r="AI16" s="63">
        <f t="shared" si="7"/>
        <v>6.7029531888318559</v>
      </c>
      <c r="AJ16" s="64">
        <v>70.917125676480666</v>
      </c>
      <c r="AK16" s="61">
        <v>105.80841862440167</v>
      </c>
      <c r="AL16" s="66">
        <v>58.68672729456361</v>
      </c>
      <c r="AM16" s="61">
        <v>126.87491945020733</v>
      </c>
      <c r="AS16" s="120"/>
      <c r="BA16" s="42"/>
      <c r="BB16" s="42"/>
    </row>
    <row r="17" spans="1:54" ht="15.75" x14ac:dyDescent="0.25">
      <c r="A17" s="25">
        <v>9</v>
      </c>
      <c r="B17" s="69">
        <v>89.1</v>
      </c>
      <c r="C17" s="51">
        <f t="shared" si="0"/>
        <v>22.604921984081741</v>
      </c>
      <c r="D17" s="52">
        <f t="shared" si="1"/>
        <v>59.551857237173373</v>
      </c>
      <c r="E17" s="59">
        <f t="shared" si="2"/>
        <v>6.9432207787448874</v>
      </c>
      <c r="F17" s="68">
        <v>87.06</v>
      </c>
      <c r="G17" s="52">
        <f t="shared" si="3"/>
        <v>59.4008515018891</v>
      </c>
      <c r="H17" s="52">
        <f t="shared" si="4"/>
        <v>39.770326597311922</v>
      </c>
      <c r="I17" s="53">
        <f t="shared" si="5"/>
        <v>-12.111178099201029</v>
      </c>
      <c r="J17" s="58">
        <v>18.18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18.18</v>
      </c>
      <c r="Q17" s="82">
        <f t="shared" si="9"/>
        <v>0</v>
      </c>
      <c r="R17" s="90">
        <v>32.28</v>
      </c>
      <c r="S17" s="84">
        <v>0</v>
      </c>
      <c r="T17" s="84">
        <v>0</v>
      </c>
      <c r="U17" s="84">
        <v>60.02</v>
      </c>
      <c r="V17" s="84">
        <v>0</v>
      </c>
      <c r="W17" s="84">
        <v>0</v>
      </c>
      <c r="X17" s="93">
        <f t="shared" si="10"/>
        <v>32.28</v>
      </c>
      <c r="Y17" s="94">
        <f t="shared" si="11"/>
        <v>60.02</v>
      </c>
      <c r="Z17" s="90">
        <v>12.4</v>
      </c>
      <c r="AA17" s="84">
        <v>0</v>
      </c>
      <c r="AB17" s="84">
        <v>0</v>
      </c>
      <c r="AC17" s="84">
        <v>92.47</v>
      </c>
      <c r="AD17" s="95">
        <f t="shared" si="12"/>
        <v>12.4</v>
      </c>
      <c r="AE17" s="52">
        <f t="shared" si="13"/>
        <v>92.47</v>
      </c>
      <c r="AF17" s="117">
        <v>0.38555672043010747</v>
      </c>
      <c r="AG17" s="116">
        <v>0.1837087365591398</v>
      </c>
      <c r="AH17" s="54">
        <f t="shared" si="6"/>
        <v>5.6832651803688634</v>
      </c>
      <c r="AI17" s="63">
        <f t="shared" si="7"/>
        <v>6.7595120421857473</v>
      </c>
      <c r="AJ17" s="64">
        <v>71.800851501889099</v>
      </c>
      <c r="AK17" s="61">
        <v>115.07492198408174</v>
      </c>
      <c r="AL17" s="66">
        <v>72.050326597311923</v>
      </c>
      <c r="AM17" s="61">
        <v>119.57185723717338</v>
      </c>
      <c r="AS17" s="120"/>
      <c r="BA17" s="42"/>
      <c r="BB17" s="42"/>
    </row>
    <row r="18" spans="1:54" ht="15.75" x14ac:dyDescent="0.25">
      <c r="A18" s="25">
        <v>10</v>
      </c>
      <c r="B18" s="69">
        <v>96.89</v>
      </c>
      <c r="C18" s="51">
        <f t="shared" si="0"/>
        <v>27.48731342503622</v>
      </c>
      <c r="D18" s="52">
        <f t="shared" si="1"/>
        <v>62.288669145263214</v>
      </c>
      <c r="E18" s="59">
        <f t="shared" si="2"/>
        <v>7.1140174297005672</v>
      </c>
      <c r="F18" s="68">
        <v>80.14</v>
      </c>
      <c r="G18" s="52">
        <f t="shared" si="3"/>
        <v>56.940416206177034</v>
      </c>
      <c r="H18" s="52">
        <f t="shared" si="4"/>
        <v>35.658019633375297</v>
      </c>
      <c r="I18" s="53">
        <f t="shared" si="5"/>
        <v>-12.458435839552353</v>
      </c>
      <c r="J18" s="58">
        <v>18.18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18.18</v>
      </c>
      <c r="Q18" s="82">
        <f t="shared" si="9"/>
        <v>0</v>
      </c>
      <c r="R18" s="90">
        <v>34.26</v>
      </c>
      <c r="S18" s="84">
        <v>0</v>
      </c>
      <c r="T18" s="84">
        <v>0</v>
      </c>
      <c r="U18" s="84">
        <v>59.16</v>
      </c>
      <c r="V18" s="84">
        <v>0</v>
      </c>
      <c r="W18" s="84">
        <v>0</v>
      </c>
      <c r="X18" s="93">
        <f t="shared" si="10"/>
        <v>34.26</v>
      </c>
      <c r="Y18" s="94">
        <f t="shared" si="11"/>
        <v>59.16</v>
      </c>
      <c r="Z18" s="90">
        <v>8.1999999999999993</v>
      </c>
      <c r="AA18" s="84">
        <v>0</v>
      </c>
      <c r="AB18" s="84">
        <v>0</v>
      </c>
      <c r="AC18" s="84">
        <v>91.64</v>
      </c>
      <c r="AD18" s="95">
        <f t="shared" si="12"/>
        <v>8.1999999999999993</v>
      </c>
      <c r="AE18" s="52">
        <f t="shared" si="13"/>
        <v>91.64</v>
      </c>
      <c r="AF18" s="117">
        <v>0.38555672043010747</v>
      </c>
      <c r="AG18" s="116">
        <v>0.1837087365591398</v>
      </c>
      <c r="AH18" s="54">
        <f t="shared" si="6"/>
        <v>5.3360074400175392</v>
      </c>
      <c r="AI18" s="63">
        <f t="shared" si="7"/>
        <v>6.9303086931414271</v>
      </c>
      <c r="AJ18" s="64">
        <v>65.140416206177036</v>
      </c>
      <c r="AK18" s="61">
        <v>119.12731342503622</v>
      </c>
      <c r="AL18" s="66">
        <v>69.918019633375295</v>
      </c>
      <c r="AM18" s="61">
        <v>121.44866914526321</v>
      </c>
      <c r="AS18" s="120"/>
      <c r="BA18" s="42"/>
      <c r="BB18" s="42"/>
    </row>
    <row r="19" spans="1:54" ht="15.75" x14ac:dyDescent="0.25">
      <c r="A19" s="25">
        <v>11</v>
      </c>
      <c r="B19" s="69">
        <v>107.66</v>
      </c>
      <c r="C19" s="51">
        <f t="shared" si="0"/>
        <v>29.132710088103494</v>
      </c>
      <c r="D19" s="52">
        <f t="shared" si="1"/>
        <v>71.154277257051973</v>
      </c>
      <c r="E19" s="59">
        <f t="shared" si="2"/>
        <v>7.3730126548445298</v>
      </c>
      <c r="F19" s="68">
        <v>90.09</v>
      </c>
      <c r="G19" s="52">
        <f t="shared" si="3"/>
        <v>61.183567005037077</v>
      </c>
      <c r="H19" s="52">
        <f t="shared" si="4"/>
        <v>40.995194852633098</v>
      </c>
      <c r="I19" s="53">
        <f t="shared" si="5"/>
        <v>-12.088761857670194</v>
      </c>
      <c r="J19" s="58">
        <v>18.18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18.18</v>
      </c>
      <c r="Q19" s="82">
        <f t="shared" si="9"/>
        <v>0</v>
      </c>
      <c r="R19" s="90">
        <v>34.04</v>
      </c>
      <c r="S19" s="84">
        <v>0</v>
      </c>
      <c r="T19" s="84">
        <v>0</v>
      </c>
      <c r="U19" s="84">
        <v>58.68</v>
      </c>
      <c r="V19" s="84">
        <v>0</v>
      </c>
      <c r="W19" s="84">
        <v>0</v>
      </c>
      <c r="X19" s="93">
        <f t="shared" si="10"/>
        <v>34.04</v>
      </c>
      <c r="Y19" s="94">
        <f t="shared" si="11"/>
        <v>58.68</v>
      </c>
      <c r="Z19" s="90">
        <v>8.1999999999999993</v>
      </c>
      <c r="AA19" s="84">
        <v>0</v>
      </c>
      <c r="AB19" s="84">
        <v>0</v>
      </c>
      <c r="AC19" s="84">
        <v>90.6</v>
      </c>
      <c r="AD19" s="95">
        <f t="shared" si="12"/>
        <v>8.1999999999999993</v>
      </c>
      <c r="AE19" s="52">
        <f t="shared" si="13"/>
        <v>90.6</v>
      </c>
      <c r="AF19" s="117">
        <v>0.38555672043010747</v>
      </c>
      <c r="AG19" s="116">
        <v>0.1837087365591398</v>
      </c>
      <c r="AH19" s="54">
        <f t="shared" si="6"/>
        <v>5.7056814218996976</v>
      </c>
      <c r="AI19" s="63">
        <f t="shared" si="7"/>
        <v>7.1893039182853897</v>
      </c>
      <c r="AJ19" s="64">
        <v>69.383567005037079</v>
      </c>
      <c r="AK19" s="61">
        <v>119.73271008810349</v>
      </c>
      <c r="AL19" s="66">
        <v>75.035194852633097</v>
      </c>
      <c r="AM19" s="61">
        <v>129.83427725705198</v>
      </c>
      <c r="AS19" s="120"/>
      <c r="BA19" s="42"/>
      <c r="BB19" s="42"/>
    </row>
    <row r="20" spans="1:54" ht="15.75" x14ac:dyDescent="0.25">
      <c r="A20" s="25">
        <v>12</v>
      </c>
      <c r="B20" s="69">
        <v>102.3</v>
      </c>
      <c r="C20" s="51">
        <f t="shared" si="0"/>
        <v>32.79707986922277</v>
      </c>
      <c r="D20" s="52">
        <f t="shared" si="1"/>
        <v>62.269904938500403</v>
      </c>
      <c r="E20" s="59">
        <f t="shared" si="2"/>
        <v>7.2330151922768096</v>
      </c>
      <c r="F20" s="68">
        <v>102.88</v>
      </c>
      <c r="G20" s="52">
        <f t="shared" si="3"/>
        <v>69.986069560075705</v>
      </c>
      <c r="H20" s="52">
        <f t="shared" si="4"/>
        <v>44.536750136376263</v>
      </c>
      <c r="I20" s="53">
        <f t="shared" si="5"/>
        <v>-11.642819696451975</v>
      </c>
      <c r="J20" s="58">
        <v>17.97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17.97</v>
      </c>
      <c r="Q20" s="82">
        <f t="shared" si="9"/>
        <v>0</v>
      </c>
      <c r="R20" s="90">
        <v>22.57</v>
      </c>
      <c r="S20" s="84">
        <v>0</v>
      </c>
      <c r="T20" s="84">
        <v>0</v>
      </c>
      <c r="U20" s="84">
        <v>59.19</v>
      </c>
      <c r="V20" s="84">
        <v>0</v>
      </c>
      <c r="W20" s="84">
        <v>0</v>
      </c>
      <c r="X20" s="93">
        <f t="shared" si="10"/>
        <v>22.57</v>
      </c>
      <c r="Y20" s="94">
        <f t="shared" si="11"/>
        <v>59.19</v>
      </c>
      <c r="Z20" s="90">
        <v>13.3</v>
      </c>
      <c r="AA20" s="84">
        <v>0</v>
      </c>
      <c r="AB20" s="84">
        <v>0</v>
      </c>
      <c r="AC20" s="84">
        <v>90.45</v>
      </c>
      <c r="AD20" s="95">
        <f t="shared" si="12"/>
        <v>13.3</v>
      </c>
      <c r="AE20" s="52">
        <f t="shared" si="13"/>
        <v>90.45</v>
      </c>
      <c r="AF20" s="117">
        <v>0.38555672043010747</v>
      </c>
      <c r="AG20" s="116">
        <v>0.1837087365591398</v>
      </c>
      <c r="AH20" s="54">
        <f t="shared" si="6"/>
        <v>5.9416235831179165</v>
      </c>
      <c r="AI20" s="63">
        <f t="shared" si="7"/>
        <v>7.0493064557176695</v>
      </c>
      <c r="AJ20" s="64">
        <v>83.286069560075703</v>
      </c>
      <c r="AK20" s="61">
        <v>123.24707986922277</v>
      </c>
      <c r="AL20" s="66">
        <v>67.106750136376263</v>
      </c>
      <c r="AM20" s="61">
        <v>121.4599049385004</v>
      </c>
      <c r="AS20" s="120"/>
      <c r="BA20" s="42"/>
      <c r="BB20" s="42"/>
    </row>
    <row r="21" spans="1:54" ht="15.75" x14ac:dyDescent="0.25">
      <c r="A21" s="25">
        <v>13</v>
      </c>
      <c r="B21" s="69">
        <v>100.71</v>
      </c>
      <c r="C21" s="51">
        <f t="shared" si="0"/>
        <v>28.603839549270575</v>
      </c>
      <c r="D21" s="52">
        <f t="shared" si="1"/>
        <v>64.930264193993779</v>
      </c>
      <c r="E21" s="59">
        <f t="shared" si="2"/>
        <v>7.1758962567356264</v>
      </c>
      <c r="F21" s="68">
        <v>84.51</v>
      </c>
      <c r="G21" s="52">
        <f t="shared" si="3"/>
        <v>57.64087985112549</v>
      </c>
      <c r="H21" s="52">
        <f t="shared" si="4"/>
        <v>38.935949526602542</v>
      </c>
      <c r="I21" s="53">
        <f t="shared" si="5"/>
        <v>-12.066829377728036</v>
      </c>
      <c r="J21" s="58">
        <v>17.97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17.97</v>
      </c>
      <c r="Q21" s="82">
        <f t="shared" si="9"/>
        <v>0</v>
      </c>
      <c r="R21" s="90">
        <v>33.08</v>
      </c>
      <c r="S21" s="84">
        <v>0</v>
      </c>
      <c r="T21" s="84">
        <v>0</v>
      </c>
      <c r="U21" s="84">
        <v>58.86</v>
      </c>
      <c r="V21" s="84">
        <v>0</v>
      </c>
      <c r="W21" s="84">
        <v>0</v>
      </c>
      <c r="X21" s="93">
        <f t="shared" si="10"/>
        <v>33.08</v>
      </c>
      <c r="Y21" s="94">
        <f t="shared" si="11"/>
        <v>58.86</v>
      </c>
      <c r="Z21" s="90">
        <v>10</v>
      </c>
      <c r="AA21" s="84">
        <v>0</v>
      </c>
      <c r="AB21" s="84">
        <v>0</v>
      </c>
      <c r="AC21" s="84">
        <v>90.33</v>
      </c>
      <c r="AD21" s="95">
        <f t="shared" si="12"/>
        <v>10</v>
      </c>
      <c r="AE21" s="52">
        <f t="shared" si="13"/>
        <v>90.33</v>
      </c>
      <c r="AF21" s="117">
        <v>0.38555672043010747</v>
      </c>
      <c r="AG21" s="116">
        <v>0.1837087365591398</v>
      </c>
      <c r="AH21" s="54">
        <f t="shared" si="6"/>
        <v>5.5176139018418553</v>
      </c>
      <c r="AI21" s="63">
        <f t="shared" si="7"/>
        <v>6.9921875201764863</v>
      </c>
      <c r="AJ21" s="64">
        <v>67.64087985112549</v>
      </c>
      <c r="AK21" s="61">
        <v>118.93383954927057</v>
      </c>
      <c r="AL21" s="66">
        <v>72.01594952660254</v>
      </c>
      <c r="AM21" s="61">
        <v>123.79026419399378</v>
      </c>
      <c r="AS21" s="120"/>
      <c r="BA21" s="42"/>
      <c r="BB21" s="42"/>
    </row>
    <row r="22" spans="1:54" s="49" customFormat="1" ht="15.75" x14ac:dyDescent="0.25">
      <c r="A22" s="25">
        <v>14</v>
      </c>
      <c r="B22" s="69">
        <v>99.54</v>
      </c>
      <c r="C22" s="51">
        <f t="shared" si="0"/>
        <v>26.760760530470705</v>
      </c>
      <c r="D22" s="52">
        <f t="shared" si="1"/>
        <v>65.680061755408659</v>
      </c>
      <c r="E22" s="59">
        <f t="shared" si="2"/>
        <v>7.0991777141206569</v>
      </c>
      <c r="F22" s="68">
        <v>94.45</v>
      </c>
      <c r="G22" s="52">
        <f t="shared" si="3"/>
        <v>58.252472746280404</v>
      </c>
      <c r="H22" s="52">
        <f t="shared" si="4"/>
        <v>48.105315727836228</v>
      </c>
      <c r="I22" s="53">
        <f t="shared" si="5"/>
        <v>-11.907788474116638</v>
      </c>
      <c r="J22" s="58">
        <v>17.920000000000002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17.920000000000002</v>
      </c>
      <c r="Q22" s="82">
        <f t="shared" si="9"/>
        <v>0</v>
      </c>
      <c r="R22" s="90">
        <v>26.86</v>
      </c>
      <c r="S22" s="84">
        <v>0</v>
      </c>
      <c r="T22" s="84">
        <v>0</v>
      </c>
      <c r="U22" s="84">
        <v>58.42</v>
      </c>
      <c r="V22" s="84">
        <v>0</v>
      </c>
      <c r="W22" s="84">
        <v>0</v>
      </c>
      <c r="X22" s="93">
        <f t="shared" si="10"/>
        <v>26.86</v>
      </c>
      <c r="Y22" s="94">
        <f t="shared" si="11"/>
        <v>58.42</v>
      </c>
      <c r="Z22" s="90">
        <v>9.1999999999999993</v>
      </c>
      <c r="AA22" s="84">
        <v>0</v>
      </c>
      <c r="AB22" s="84">
        <v>0</v>
      </c>
      <c r="AC22" s="84">
        <v>89.2</v>
      </c>
      <c r="AD22" s="95">
        <f t="shared" si="12"/>
        <v>9.1999999999999993</v>
      </c>
      <c r="AE22" s="52">
        <f t="shared" si="13"/>
        <v>89.2</v>
      </c>
      <c r="AF22" s="117">
        <v>0.38555672043010747</v>
      </c>
      <c r="AG22" s="116">
        <v>0.1837087365591398</v>
      </c>
      <c r="AH22" s="54">
        <f t="shared" si="6"/>
        <v>5.6266548054532564</v>
      </c>
      <c r="AI22" s="63">
        <f t="shared" si="7"/>
        <v>6.9154689775615168</v>
      </c>
      <c r="AJ22" s="64">
        <v>67.452472746280407</v>
      </c>
      <c r="AK22" s="61">
        <v>115.96076053047071</v>
      </c>
      <c r="AL22" s="66">
        <v>74.965315727836227</v>
      </c>
      <c r="AM22" s="61">
        <v>124.10006175540866</v>
      </c>
      <c r="AP22"/>
      <c r="AQ22"/>
      <c r="AR22"/>
      <c r="AS22" s="121"/>
      <c r="BA22" s="50"/>
      <c r="BB22" s="50"/>
    </row>
    <row r="23" spans="1:54" ht="15.75" x14ac:dyDescent="0.25">
      <c r="A23" s="25">
        <v>15</v>
      </c>
      <c r="B23" s="69">
        <v>113.41</v>
      </c>
      <c r="C23" s="51">
        <f t="shared" si="0"/>
        <v>32.232609020687889</v>
      </c>
      <c r="D23" s="52">
        <f t="shared" si="1"/>
        <v>73.670540659542013</v>
      </c>
      <c r="E23" s="59">
        <f t="shared" si="2"/>
        <v>7.5068503197701375</v>
      </c>
      <c r="F23" s="68">
        <v>104.49</v>
      </c>
      <c r="G23" s="52">
        <f t="shared" si="3"/>
        <v>70.231197561095883</v>
      </c>
      <c r="H23" s="52">
        <f t="shared" si="4"/>
        <v>44.519790087241944</v>
      </c>
      <c r="I23" s="53">
        <f t="shared" si="5"/>
        <v>-10.260987648337828</v>
      </c>
      <c r="J23" s="58">
        <v>15.94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15.94</v>
      </c>
      <c r="Q23" s="82">
        <f t="shared" si="9"/>
        <v>0</v>
      </c>
      <c r="R23" s="90">
        <v>14.23</v>
      </c>
      <c r="S23" s="84">
        <v>0</v>
      </c>
      <c r="T23" s="84">
        <v>0</v>
      </c>
      <c r="U23" s="84">
        <v>58.72</v>
      </c>
      <c r="V23" s="84">
        <v>0</v>
      </c>
      <c r="W23" s="84">
        <v>0</v>
      </c>
      <c r="X23" s="93">
        <f t="shared" si="10"/>
        <v>14.23</v>
      </c>
      <c r="Y23" s="94">
        <f t="shared" si="11"/>
        <v>58.72</v>
      </c>
      <c r="Z23" s="90">
        <v>5</v>
      </c>
      <c r="AA23" s="84">
        <v>0</v>
      </c>
      <c r="AB23" s="84">
        <v>0</v>
      </c>
      <c r="AC23" s="84">
        <v>89.59</v>
      </c>
      <c r="AD23" s="95">
        <f t="shared" si="12"/>
        <v>5</v>
      </c>
      <c r="AE23" s="52">
        <f t="shared" si="13"/>
        <v>89.59</v>
      </c>
      <c r="AF23" s="117">
        <v>0.38555672043010747</v>
      </c>
      <c r="AG23" s="116">
        <v>0.1837087365591398</v>
      </c>
      <c r="AH23" s="54">
        <f t="shared" si="6"/>
        <v>5.2934556312320638</v>
      </c>
      <c r="AI23" s="63">
        <f t="shared" si="7"/>
        <v>7.3231415832109974</v>
      </c>
      <c r="AJ23" s="64">
        <v>75.231197561095883</v>
      </c>
      <c r="AK23" s="61">
        <v>121.82260902068789</v>
      </c>
      <c r="AL23" s="66">
        <v>58.749790087241948</v>
      </c>
      <c r="AM23" s="61">
        <v>132.39054065954201</v>
      </c>
      <c r="AS23" s="120"/>
      <c r="BA23" s="42"/>
      <c r="BB23" s="42"/>
    </row>
    <row r="24" spans="1:54" ht="15.75" x14ac:dyDescent="0.25">
      <c r="A24" s="25">
        <v>16</v>
      </c>
      <c r="B24" s="69">
        <v>109.14</v>
      </c>
      <c r="C24" s="51">
        <f t="shared" si="0"/>
        <v>22.080698402357115</v>
      </c>
      <c r="D24" s="52">
        <f t="shared" si="1"/>
        <v>79.635889832249688</v>
      </c>
      <c r="E24" s="59">
        <f t="shared" si="2"/>
        <v>7.4234117653932117</v>
      </c>
      <c r="F24" s="68">
        <v>95.17</v>
      </c>
      <c r="G24" s="52">
        <f t="shared" si="3"/>
        <v>60.47058092566909</v>
      </c>
      <c r="H24" s="52">
        <f t="shared" si="4"/>
        <v>47.090593154688847</v>
      </c>
      <c r="I24" s="53">
        <f t="shared" si="5"/>
        <v>-12.391174080357986</v>
      </c>
      <c r="J24" s="58">
        <v>18.21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18.21</v>
      </c>
      <c r="Q24" s="82">
        <f t="shared" si="9"/>
        <v>0</v>
      </c>
      <c r="R24" s="90">
        <v>28.76</v>
      </c>
      <c r="S24" s="84">
        <v>0</v>
      </c>
      <c r="T24" s="84">
        <v>0</v>
      </c>
      <c r="U24" s="84">
        <v>58.63</v>
      </c>
      <c r="V24" s="84">
        <v>0</v>
      </c>
      <c r="W24" s="84">
        <v>0</v>
      </c>
      <c r="X24" s="93">
        <f t="shared" si="10"/>
        <v>28.76</v>
      </c>
      <c r="Y24" s="94">
        <f t="shared" si="11"/>
        <v>58.63</v>
      </c>
      <c r="Z24" s="90">
        <v>1.2</v>
      </c>
      <c r="AA24" s="84">
        <v>0</v>
      </c>
      <c r="AB24" s="84">
        <v>0</v>
      </c>
      <c r="AC24" s="84">
        <v>90.97</v>
      </c>
      <c r="AD24" s="95">
        <f t="shared" si="12"/>
        <v>1.2</v>
      </c>
      <c r="AE24" s="52">
        <f t="shared" si="13"/>
        <v>90.97</v>
      </c>
      <c r="AF24" s="117">
        <v>0.38555672043010747</v>
      </c>
      <c r="AG24" s="116">
        <v>0.1837087365591398</v>
      </c>
      <c r="AH24" s="54">
        <f t="shared" si="6"/>
        <v>5.4332691992119067</v>
      </c>
      <c r="AI24" s="63">
        <f t="shared" si="7"/>
        <v>7.2397030288340716</v>
      </c>
      <c r="AJ24" s="64">
        <v>61.670580925669093</v>
      </c>
      <c r="AK24" s="61">
        <v>113.05069840235711</v>
      </c>
      <c r="AL24" s="66">
        <v>75.850593154688852</v>
      </c>
      <c r="AM24" s="61">
        <v>138.26588983224968</v>
      </c>
      <c r="AS24" s="120"/>
      <c r="BA24" s="42"/>
      <c r="BB24" s="42"/>
    </row>
    <row r="25" spans="1:54" ht="15.75" x14ac:dyDescent="0.25">
      <c r="A25" s="25">
        <v>17</v>
      </c>
      <c r="B25" s="69">
        <v>116.65</v>
      </c>
      <c r="C25" s="51">
        <f t="shared" si="0"/>
        <v>21.10226161866737</v>
      </c>
      <c r="D25" s="52">
        <f t="shared" si="1"/>
        <v>88.281403802060993</v>
      </c>
      <c r="E25" s="59">
        <f t="shared" si="2"/>
        <v>7.2663345792716427</v>
      </c>
      <c r="F25" s="68">
        <v>120.24</v>
      </c>
      <c r="G25" s="52">
        <f t="shared" si="3"/>
        <v>69.077251654576941</v>
      </c>
      <c r="H25" s="52">
        <f t="shared" si="4"/>
        <v>63.176235839826532</v>
      </c>
      <c r="I25" s="53">
        <f t="shared" si="5"/>
        <v>-12.013487494403504</v>
      </c>
      <c r="J25" s="58">
        <v>18.02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18.02</v>
      </c>
      <c r="Q25" s="82">
        <f t="shared" si="9"/>
        <v>0</v>
      </c>
      <c r="R25" s="90">
        <v>8.92</v>
      </c>
      <c r="S25" s="84">
        <v>0</v>
      </c>
      <c r="T25" s="84">
        <v>0</v>
      </c>
      <c r="U25" s="84">
        <v>46</v>
      </c>
      <c r="V25" s="84">
        <v>0</v>
      </c>
      <c r="W25" s="84">
        <v>0</v>
      </c>
      <c r="X25" s="93">
        <f t="shared" si="10"/>
        <v>8.92</v>
      </c>
      <c r="Y25" s="94">
        <f t="shared" si="11"/>
        <v>46</v>
      </c>
      <c r="Z25" s="90">
        <v>1.1000000000000001</v>
      </c>
      <c r="AA25" s="84">
        <v>0</v>
      </c>
      <c r="AB25" s="84">
        <v>0</v>
      </c>
      <c r="AC25" s="84">
        <v>90.48</v>
      </c>
      <c r="AD25" s="95">
        <f t="shared" si="12"/>
        <v>1.1000000000000001</v>
      </c>
      <c r="AE25" s="52">
        <f t="shared" si="13"/>
        <v>90.48</v>
      </c>
      <c r="AF25" s="117">
        <v>0.38555672043010747</v>
      </c>
      <c r="AG25" s="116">
        <v>0.1837087365591398</v>
      </c>
      <c r="AH25" s="54">
        <f t="shared" si="6"/>
        <v>5.6209557851663874</v>
      </c>
      <c r="AI25" s="63">
        <f t="shared" si="7"/>
        <v>7.0826258427125026</v>
      </c>
      <c r="AJ25" s="64">
        <v>70.177251654576935</v>
      </c>
      <c r="AK25" s="61">
        <v>111.58226161866737</v>
      </c>
      <c r="AL25" s="66">
        <v>72.096235839826534</v>
      </c>
      <c r="AM25" s="61">
        <v>134.28140380206099</v>
      </c>
      <c r="AS25" s="120"/>
      <c r="BA25" s="42"/>
      <c r="BB25" s="42"/>
    </row>
    <row r="26" spans="1:54" ht="15.75" x14ac:dyDescent="0.25">
      <c r="A26" s="25">
        <v>18</v>
      </c>
      <c r="B26" s="69">
        <v>106.67</v>
      </c>
      <c r="C26" s="51">
        <f t="shared" si="0"/>
        <v>24.87589525923795</v>
      </c>
      <c r="D26" s="52">
        <f t="shared" si="1"/>
        <v>74.435091836630136</v>
      </c>
      <c r="E26" s="59">
        <f t="shared" si="2"/>
        <v>7.3590129041319301</v>
      </c>
      <c r="F26" s="68">
        <v>133.99</v>
      </c>
      <c r="G26" s="52">
        <f t="shared" si="3"/>
        <v>73.022789176453628</v>
      </c>
      <c r="H26" s="52">
        <f t="shared" si="4"/>
        <v>73.42580588412919</v>
      </c>
      <c r="I26" s="53">
        <f t="shared" si="5"/>
        <v>-12.458595060582821</v>
      </c>
      <c r="J26" s="58">
        <v>18.63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18.63</v>
      </c>
      <c r="Q26" s="82">
        <f t="shared" si="9"/>
        <v>0</v>
      </c>
      <c r="R26" s="90">
        <v>0</v>
      </c>
      <c r="S26" s="84">
        <v>0</v>
      </c>
      <c r="T26" s="84">
        <v>0</v>
      </c>
      <c r="U26" s="84">
        <v>58.75</v>
      </c>
      <c r="V26" s="84">
        <v>0</v>
      </c>
      <c r="W26" s="84">
        <v>0</v>
      </c>
      <c r="X26" s="93">
        <f t="shared" si="10"/>
        <v>0</v>
      </c>
      <c r="Y26" s="94">
        <f t="shared" si="11"/>
        <v>58.75</v>
      </c>
      <c r="Z26" s="90">
        <v>0</v>
      </c>
      <c r="AA26" s="84">
        <v>0</v>
      </c>
      <c r="AB26" s="84">
        <v>0</v>
      </c>
      <c r="AC26" s="84">
        <v>91.02</v>
      </c>
      <c r="AD26" s="95">
        <f t="shared" si="12"/>
        <v>0</v>
      </c>
      <c r="AE26" s="52">
        <f t="shared" si="13"/>
        <v>91.02</v>
      </c>
      <c r="AF26" s="117">
        <v>0.38555672043010747</v>
      </c>
      <c r="AG26" s="116">
        <v>0.1837087365591398</v>
      </c>
      <c r="AH26" s="54">
        <f t="shared" si="6"/>
        <v>5.7858482189870699</v>
      </c>
      <c r="AI26" s="63">
        <f t="shared" si="7"/>
        <v>7.17530416757279</v>
      </c>
      <c r="AJ26" s="64">
        <v>73.022789176453628</v>
      </c>
      <c r="AK26" s="61">
        <v>115.89589525923795</v>
      </c>
      <c r="AL26" s="127">
        <v>73.42580588412919</v>
      </c>
      <c r="AM26" s="61">
        <v>133.18509183663014</v>
      </c>
      <c r="AS26" s="120"/>
      <c r="BA26" s="42"/>
      <c r="BB26" s="42"/>
    </row>
    <row r="27" spans="1:54" ht="15.75" x14ac:dyDescent="0.25">
      <c r="A27" s="25">
        <v>19</v>
      </c>
      <c r="B27" s="69">
        <v>126.03999999999999</v>
      </c>
      <c r="C27" s="51">
        <f t="shared" si="0"/>
        <v>48.557015570979587</v>
      </c>
      <c r="D27" s="52">
        <f t="shared" si="1"/>
        <v>69.646299515221131</v>
      </c>
      <c r="E27" s="59">
        <f t="shared" si="2"/>
        <v>7.8366849137992745</v>
      </c>
      <c r="F27" s="68">
        <v>174.93</v>
      </c>
      <c r="G27" s="52">
        <f t="shared" si="3"/>
        <v>91.801156227663967</v>
      </c>
      <c r="H27" s="52">
        <f t="shared" si="4"/>
        <v>92.338791110402852</v>
      </c>
      <c r="I27" s="53">
        <f t="shared" si="5"/>
        <v>-9.2099473380668027</v>
      </c>
      <c r="J27" s="58">
        <v>16.87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16.87</v>
      </c>
      <c r="Q27" s="82">
        <f t="shared" si="9"/>
        <v>0</v>
      </c>
      <c r="R27" s="90">
        <v>0</v>
      </c>
      <c r="S27" s="84">
        <v>0</v>
      </c>
      <c r="T27" s="84">
        <v>0</v>
      </c>
      <c r="U27" s="84">
        <v>58.96</v>
      </c>
      <c r="V27" s="84">
        <v>0</v>
      </c>
      <c r="W27" s="84">
        <v>0</v>
      </c>
      <c r="X27" s="93">
        <f t="shared" si="10"/>
        <v>0</v>
      </c>
      <c r="Y27" s="94">
        <f t="shared" si="11"/>
        <v>58.96</v>
      </c>
      <c r="Z27" s="90">
        <v>0</v>
      </c>
      <c r="AA27" s="84">
        <v>0</v>
      </c>
      <c r="AB27" s="84">
        <v>0</v>
      </c>
      <c r="AC27" s="84">
        <v>88.5</v>
      </c>
      <c r="AD27" s="95">
        <f t="shared" si="12"/>
        <v>0</v>
      </c>
      <c r="AE27" s="52">
        <f t="shared" si="13"/>
        <v>88.5</v>
      </c>
      <c r="AF27" s="117">
        <v>0.38555672043010747</v>
      </c>
      <c r="AG27" s="116">
        <v>0.1837087365591398</v>
      </c>
      <c r="AH27" s="54">
        <f t="shared" si="6"/>
        <v>7.2744959415030905</v>
      </c>
      <c r="AI27" s="63">
        <f t="shared" si="7"/>
        <v>7.6529761772401343</v>
      </c>
      <c r="AJ27" s="64">
        <v>91.801156227663967</v>
      </c>
      <c r="AK27" s="61">
        <v>137.05701557097959</v>
      </c>
      <c r="AL27" s="127">
        <v>92.338791110402852</v>
      </c>
      <c r="AM27" s="61">
        <v>128.60629951522114</v>
      </c>
      <c r="AS27" s="120"/>
      <c r="BA27" s="42"/>
      <c r="BB27" s="42"/>
    </row>
    <row r="28" spans="1:54" ht="15.75" x14ac:dyDescent="0.25">
      <c r="A28" s="25">
        <v>20</v>
      </c>
      <c r="B28" s="69">
        <v>142.1</v>
      </c>
      <c r="C28" s="51">
        <f t="shared" si="0"/>
        <v>53.086691698666542</v>
      </c>
      <c r="D28" s="52">
        <f t="shared" si="1"/>
        <v>80.705670345532184</v>
      </c>
      <c r="E28" s="59">
        <f t="shared" si="2"/>
        <v>8.3076379558012263</v>
      </c>
      <c r="F28" s="68">
        <v>171.74</v>
      </c>
      <c r="G28" s="52">
        <f t="shared" si="3"/>
        <v>90.531915375545708</v>
      </c>
      <c r="H28" s="52">
        <f t="shared" si="4"/>
        <v>91.655163954436375</v>
      </c>
      <c r="I28" s="53">
        <f t="shared" si="5"/>
        <v>-10.447079329982083</v>
      </c>
      <c r="J28" s="58">
        <v>18.03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18.03</v>
      </c>
      <c r="Q28" s="82">
        <f t="shared" si="9"/>
        <v>0</v>
      </c>
      <c r="R28" s="90">
        <v>0</v>
      </c>
      <c r="S28" s="84">
        <v>0</v>
      </c>
      <c r="T28" s="84">
        <v>0</v>
      </c>
      <c r="U28" s="84">
        <v>58.96</v>
      </c>
      <c r="V28" s="84">
        <v>0</v>
      </c>
      <c r="W28" s="84">
        <v>0</v>
      </c>
      <c r="X28" s="93">
        <f t="shared" si="10"/>
        <v>0</v>
      </c>
      <c r="Y28" s="94">
        <f t="shared" si="11"/>
        <v>58.96</v>
      </c>
      <c r="Z28" s="90">
        <v>0</v>
      </c>
      <c r="AA28" s="84">
        <v>0</v>
      </c>
      <c r="AB28" s="84">
        <v>0</v>
      </c>
      <c r="AC28" s="84">
        <v>89.26</v>
      </c>
      <c r="AD28" s="95">
        <f t="shared" si="12"/>
        <v>0</v>
      </c>
      <c r="AE28" s="52">
        <f t="shared" si="13"/>
        <v>89.26</v>
      </c>
      <c r="AF28" s="117">
        <v>0.38555672043010747</v>
      </c>
      <c r="AG28" s="116">
        <v>0.1837087365591398</v>
      </c>
      <c r="AH28" s="54">
        <f t="shared" si="6"/>
        <v>7.1973639495878103</v>
      </c>
      <c r="AI28" s="63">
        <f t="shared" si="7"/>
        <v>8.1239292192420862</v>
      </c>
      <c r="AJ28" s="64">
        <v>90.531915375545708</v>
      </c>
      <c r="AK28" s="61">
        <v>142.34669169866655</v>
      </c>
      <c r="AL28" s="127">
        <v>91.655163954436375</v>
      </c>
      <c r="AM28" s="61">
        <v>139.66567034553219</v>
      </c>
      <c r="AS28" s="120"/>
      <c r="BA28" s="42"/>
      <c r="BB28" s="42"/>
    </row>
    <row r="29" spans="1:54" ht="15.75" x14ac:dyDescent="0.25">
      <c r="A29" s="25">
        <v>21</v>
      </c>
      <c r="B29" s="69">
        <v>140.51</v>
      </c>
      <c r="C29" s="51">
        <f t="shared" si="0"/>
        <v>53.369264015084113</v>
      </c>
      <c r="D29" s="52">
        <f t="shared" si="1"/>
        <v>78.718579600800183</v>
      </c>
      <c r="E29" s="59">
        <f t="shared" si="2"/>
        <v>8.4221563841156808</v>
      </c>
      <c r="F29" s="68">
        <v>172.89</v>
      </c>
      <c r="G29" s="52">
        <f t="shared" si="3"/>
        <v>88.401730464113257</v>
      </c>
      <c r="H29" s="52">
        <f t="shared" si="4"/>
        <v>94.910893502196316</v>
      </c>
      <c r="I29" s="53">
        <f t="shared" si="5"/>
        <v>-10.422623966309571</v>
      </c>
      <c r="J29" s="58">
        <v>18.05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18.05</v>
      </c>
      <c r="Q29" s="82">
        <f t="shared" si="9"/>
        <v>0</v>
      </c>
      <c r="R29" s="90">
        <v>0</v>
      </c>
      <c r="S29" s="84">
        <v>0</v>
      </c>
      <c r="T29" s="84">
        <v>0</v>
      </c>
      <c r="U29" s="84">
        <v>61.91</v>
      </c>
      <c r="V29" s="84">
        <v>0</v>
      </c>
      <c r="W29" s="84">
        <v>0</v>
      </c>
      <c r="X29" s="93">
        <f t="shared" si="10"/>
        <v>0</v>
      </c>
      <c r="Y29" s="94">
        <f t="shared" si="11"/>
        <v>61.91</v>
      </c>
      <c r="Z29" s="90">
        <v>0</v>
      </c>
      <c r="AA29" s="84">
        <v>0</v>
      </c>
      <c r="AB29" s="84">
        <v>0</v>
      </c>
      <c r="AC29" s="84">
        <v>91.99</v>
      </c>
      <c r="AD29" s="95">
        <f t="shared" si="12"/>
        <v>0</v>
      </c>
      <c r="AE29" s="52">
        <f t="shared" si="13"/>
        <v>91.99</v>
      </c>
      <c r="AF29" s="117">
        <v>0.38555672043010747</v>
      </c>
      <c r="AG29" s="116">
        <v>0.1837087365591398</v>
      </c>
      <c r="AH29" s="54">
        <f t="shared" si="6"/>
        <v>7.2418193132603221</v>
      </c>
      <c r="AI29" s="63">
        <f t="shared" si="7"/>
        <v>8.2384476475565407</v>
      </c>
      <c r="AJ29" s="64">
        <v>88.401730464113257</v>
      </c>
      <c r="AK29" s="61">
        <v>145.35926401508411</v>
      </c>
      <c r="AL29" s="127">
        <v>94.910893502196316</v>
      </c>
      <c r="AM29" s="61">
        <v>140.62857960080018</v>
      </c>
      <c r="AS29" s="120"/>
      <c r="BA29" s="42"/>
      <c r="BB29" s="42"/>
    </row>
    <row r="30" spans="1:54" ht="15.75" x14ac:dyDescent="0.25">
      <c r="A30" s="25">
        <v>22</v>
      </c>
      <c r="B30" s="69">
        <v>138.31</v>
      </c>
      <c r="C30" s="51">
        <f t="shared" si="0"/>
        <v>51.199425702880475</v>
      </c>
      <c r="D30" s="52">
        <f t="shared" si="1"/>
        <v>78.814416181318379</v>
      </c>
      <c r="E30" s="59">
        <f t="shared" si="2"/>
        <v>8.2961581158011768</v>
      </c>
      <c r="F30" s="68">
        <v>164.88</v>
      </c>
      <c r="G30" s="52">
        <f t="shared" si="3"/>
        <v>80.819689214192749</v>
      </c>
      <c r="H30" s="52">
        <f t="shared" si="4"/>
        <v>94.758421692991632</v>
      </c>
      <c r="I30" s="53">
        <f t="shared" si="5"/>
        <v>-10.698110907184398</v>
      </c>
      <c r="J30" s="58">
        <v>18.02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18.02</v>
      </c>
      <c r="Q30" s="82">
        <f t="shared" si="9"/>
        <v>0</v>
      </c>
      <c r="R30" s="90">
        <v>0</v>
      </c>
      <c r="S30" s="84">
        <v>0</v>
      </c>
      <c r="T30" s="84">
        <v>0</v>
      </c>
      <c r="U30" s="84">
        <v>60.55</v>
      </c>
      <c r="V30" s="84">
        <v>0</v>
      </c>
      <c r="W30" s="84">
        <v>0</v>
      </c>
      <c r="X30" s="93">
        <f t="shared" si="10"/>
        <v>0</v>
      </c>
      <c r="Y30" s="94">
        <f t="shared" si="11"/>
        <v>60.55</v>
      </c>
      <c r="Z30" s="90">
        <v>0</v>
      </c>
      <c r="AA30" s="84">
        <v>0</v>
      </c>
      <c r="AB30" s="84">
        <v>0</v>
      </c>
      <c r="AC30" s="84">
        <v>91.05</v>
      </c>
      <c r="AD30" s="95">
        <f t="shared" si="12"/>
        <v>0</v>
      </c>
      <c r="AE30" s="52">
        <f t="shared" si="13"/>
        <v>91.05</v>
      </c>
      <c r="AF30" s="117">
        <v>0.38555672043010747</v>
      </c>
      <c r="AG30" s="116">
        <v>0.1837087365591398</v>
      </c>
      <c r="AH30" s="54">
        <f t="shared" si="6"/>
        <v>6.9363323723854933</v>
      </c>
      <c r="AI30" s="63">
        <f t="shared" si="7"/>
        <v>8.1124493792420367</v>
      </c>
      <c r="AJ30" s="64">
        <v>80.819689214192749</v>
      </c>
      <c r="AK30" s="61">
        <v>142.24942570288047</v>
      </c>
      <c r="AL30" s="127">
        <v>94.758421692991632</v>
      </c>
      <c r="AM30" s="61">
        <v>139.36441618131838</v>
      </c>
      <c r="AS30" s="120"/>
      <c r="BA30" s="42"/>
      <c r="BB30" s="42"/>
    </row>
    <row r="31" spans="1:54" ht="15.75" x14ac:dyDescent="0.25">
      <c r="A31" s="25">
        <v>23</v>
      </c>
      <c r="B31" s="69">
        <v>135.72999999999999</v>
      </c>
      <c r="C31" s="51">
        <f t="shared" si="0"/>
        <v>46.935931887877658</v>
      </c>
      <c r="D31" s="52">
        <f t="shared" si="1"/>
        <v>80.605708471494182</v>
      </c>
      <c r="E31" s="59">
        <f t="shared" si="2"/>
        <v>8.188359640628164</v>
      </c>
      <c r="F31" s="68">
        <v>152.44999999999999</v>
      </c>
      <c r="G31" s="52">
        <f t="shared" si="3"/>
        <v>74.174923532602449</v>
      </c>
      <c r="H31" s="52">
        <f t="shared" si="4"/>
        <v>89.532050557985997</v>
      </c>
      <c r="I31" s="53">
        <f t="shared" si="5"/>
        <v>-11.256974090588466</v>
      </c>
      <c r="J31" s="58">
        <v>18.11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18.11</v>
      </c>
      <c r="Q31" s="82">
        <f t="shared" si="9"/>
        <v>0</v>
      </c>
      <c r="R31" s="90">
        <v>0</v>
      </c>
      <c r="S31" s="84">
        <v>0</v>
      </c>
      <c r="T31" s="84">
        <v>0</v>
      </c>
      <c r="U31" s="84">
        <v>60.37</v>
      </c>
      <c r="V31" s="84">
        <v>0</v>
      </c>
      <c r="W31" s="84">
        <v>0</v>
      </c>
      <c r="X31" s="93">
        <f t="shared" si="10"/>
        <v>0</v>
      </c>
      <c r="Y31" s="94">
        <f t="shared" si="11"/>
        <v>60.37</v>
      </c>
      <c r="Z31" s="90">
        <v>0</v>
      </c>
      <c r="AA31" s="84">
        <v>0</v>
      </c>
      <c r="AB31" s="84">
        <v>0</v>
      </c>
      <c r="AC31" s="84">
        <v>89.96</v>
      </c>
      <c r="AD31" s="95">
        <f t="shared" si="12"/>
        <v>0</v>
      </c>
      <c r="AE31" s="52">
        <f t="shared" si="13"/>
        <v>89.96</v>
      </c>
      <c r="AF31" s="117">
        <v>0.38555672043010747</v>
      </c>
      <c r="AG31" s="116">
        <v>0.1837087365591398</v>
      </c>
      <c r="AH31" s="54">
        <f t="shared" si="6"/>
        <v>6.4674691889814255</v>
      </c>
      <c r="AI31" s="63">
        <f t="shared" si="7"/>
        <v>8.0046509040690239</v>
      </c>
      <c r="AJ31" s="64">
        <v>74.174923532602449</v>
      </c>
      <c r="AK31" s="61">
        <v>136.89593188787765</v>
      </c>
      <c r="AL31" s="127">
        <v>89.532050557985997</v>
      </c>
      <c r="AM31" s="61">
        <v>140.97570847149419</v>
      </c>
      <c r="AS31" s="120"/>
      <c r="BA31" s="42"/>
      <c r="BB31" s="42"/>
    </row>
    <row r="32" spans="1:54" ht="16.5" thickBot="1" x14ac:dyDescent="0.3">
      <c r="A32" s="26">
        <v>24</v>
      </c>
      <c r="B32" s="70">
        <v>127.84</v>
      </c>
      <c r="C32" s="55">
        <f t="shared" si="0"/>
        <v>39.044465839595844</v>
      </c>
      <c r="D32" s="52">
        <f t="shared" si="1"/>
        <v>80.807651571973324</v>
      </c>
      <c r="E32" s="59">
        <f t="shared" si="2"/>
        <v>7.9878825884308071</v>
      </c>
      <c r="F32" s="71">
        <v>149.44999999999999</v>
      </c>
      <c r="G32" s="56">
        <f t="shared" si="3"/>
        <v>78.203004079840312</v>
      </c>
      <c r="H32" s="52">
        <f t="shared" si="4"/>
        <v>82.637195032820998</v>
      </c>
      <c r="I32" s="53">
        <f t="shared" si="5"/>
        <v>-11.390199112661334</v>
      </c>
      <c r="J32" s="58">
        <v>18.13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18.13</v>
      </c>
      <c r="Q32" s="82">
        <f t="shared" si="9"/>
        <v>0</v>
      </c>
      <c r="R32" s="90">
        <v>0</v>
      </c>
      <c r="S32" s="84">
        <v>0</v>
      </c>
      <c r="T32" s="84">
        <v>0</v>
      </c>
      <c r="U32" s="84">
        <v>60.36</v>
      </c>
      <c r="V32" s="84">
        <v>0</v>
      </c>
      <c r="W32" s="84">
        <v>0</v>
      </c>
      <c r="X32" s="93">
        <f t="shared" si="10"/>
        <v>0</v>
      </c>
      <c r="Y32" s="94">
        <f t="shared" si="11"/>
        <v>60.36</v>
      </c>
      <c r="Z32" s="91">
        <v>0</v>
      </c>
      <c r="AA32" s="92">
        <v>0</v>
      </c>
      <c r="AB32" s="92">
        <v>0</v>
      </c>
      <c r="AC32" s="92">
        <v>90.7</v>
      </c>
      <c r="AD32" s="95">
        <f t="shared" si="12"/>
        <v>0</v>
      </c>
      <c r="AE32" s="52">
        <f t="shared" si="13"/>
        <v>90.7</v>
      </c>
      <c r="AF32" s="117">
        <v>0.38555672043010747</v>
      </c>
      <c r="AG32" s="116">
        <v>0.1837087365591398</v>
      </c>
      <c r="AH32" s="54">
        <f t="shared" si="6"/>
        <v>6.3542441669085576</v>
      </c>
      <c r="AI32" s="63">
        <f t="shared" si="7"/>
        <v>7.804173851871667</v>
      </c>
      <c r="AJ32" s="65">
        <v>78.203004079840312</v>
      </c>
      <c r="AK32" s="62">
        <v>129.74446583959585</v>
      </c>
      <c r="AL32" s="128">
        <v>82.637195032820998</v>
      </c>
      <c r="AM32" s="62">
        <v>141.16765157197332</v>
      </c>
      <c r="AS32" s="120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142.1</v>
      </c>
      <c r="C33" s="40">
        <f t="shared" ref="C33:AE33" si="14">MAX(C9:C32)</f>
        <v>53.369264015084113</v>
      </c>
      <c r="D33" s="40">
        <f t="shared" si="14"/>
        <v>88.281403802060993</v>
      </c>
      <c r="E33" s="40">
        <f t="shared" si="14"/>
        <v>8.4221563841156808</v>
      </c>
      <c r="F33" s="40">
        <f t="shared" si="14"/>
        <v>174.93</v>
      </c>
      <c r="G33" s="40">
        <f t="shared" si="14"/>
        <v>91.801156227663967</v>
      </c>
      <c r="H33" s="40">
        <f t="shared" si="14"/>
        <v>94.910893502196316</v>
      </c>
      <c r="I33" s="40">
        <f t="shared" si="14"/>
        <v>-9.2099473380668027</v>
      </c>
      <c r="J33" s="40">
        <f t="shared" si="14"/>
        <v>18.63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18.63</v>
      </c>
      <c r="Q33" s="40">
        <f t="shared" si="14"/>
        <v>0</v>
      </c>
      <c r="R33" s="40">
        <f t="shared" si="14"/>
        <v>34.26</v>
      </c>
      <c r="S33" s="40">
        <f t="shared" si="14"/>
        <v>0</v>
      </c>
      <c r="T33" s="40">
        <f t="shared" si="14"/>
        <v>0</v>
      </c>
      <c r="U33" s="40">
        <f t="shared" si="14"/>
        <v>61.91</v>
      </c>
      <c r="V33" s="40">
        <f t="shared" si="14"/>
        <v>0</v>
      </c>
      <c r="W33" s="40">
        <f t="shared" si="14"/>
        <v>0</v>
      </c>
      <c r="X33" s="40">
        <f t="shared" si="14"/>
        <v>34.26</v>
      </c>
      <c r="Y33" s="40">
        <f t="shared" si="14"/>
        <v>61.91</v>
      </c>
      <c r="Z33" s="40">
        <f>MAX(Z9:Z32)</f>
        <v>13.3</v>
      </c>
      <c r="AA33" s="40">
        <f>MAX(AA9:AA32)</f>
        <v>0</v>
      </c>
      <c r="AB33" s="40">
        <f>MAX(AB9:AB32)</f>
        <v>0</v>
      </c>
      <c r="AC33" s="40">
        <f t="shared" si="14"/>
        <v>92.65</v>
      </c>
      <c r="AD33" s="40">
        <f t="shared" si="14"/>
        <v>13.3</v>
      </c>
      <c r="AE33" s="40">
        <f t="shared" si="14"/>
        <v>92.65</v>
      </c>
      <c r="AF33" s="40">
        <f t="shared" ref="AF33:AM33" si="15">MAX(AF9:AF32)</f>
        <v>0.38555672043010747</v>
      </c>
      <c r="AG33" s="40">
        <f t="shared" si="15"/>
        <v>0.1837087365591398</v>
      </c>
      <c r="AH33" s="40">
        <f t="shared" si="15"/>
        <v>7.2744959415030905</v>
      </c>
      <c r="AI33" s="40">
        <f t="shared" si="15"/>
        <v>8.2384476475565407</v>
      </c>
      <c r="AJ33" s="40">
        <f t="shared" si="15"/>
        <v>91.801156227663967</v>
      </c>
      <c r="AK33" s="40">
        <f t="shared" si="15"/>
        <v>145.35926401508411</v>
      </c>
      <c r="AL33" s="40">
        <f t="shared" si="15"/>
        <v>94.910893502196316</v>
      </c>
      <c r="AM33" s="129">
        <f t="shared" si="15"/>
        <v>148.00481931542481</v>
      </c>
      <c r="AP33"/>
      <c r="AQ33"/>
      <c r="AR33"/>
      <c r="AS33" s="122"/>
    </row>
    <row r="34" spans="1:45" s="33" customFormat="1" ht="16.5" thickBot="1" x14ac:dyDescent="0.3">
      <c r="A34" s="32" t="s">
        <v>52</v>
      </c>
      <c r="B34" s="41">
        <f>AVERAGE(B9:B33,B9:B32)</f>
        <v>109.21265306122449</v>
      </c>
      <c r="C34" s="41">
        <f t="shared" ref="C34:AE34" si="16">AVERAGE(C9:C33,C9:C32)</f>
        <v>29.834089762330226</v>
      </c>
      <c r="D34" s="41">
        <f t="shared" si="16"/>
        <v>72.092610577743997</v>
      </c>
      <c r="E34" s="41">
        <f t="shared" si="16"/>
        <v>7.4486634191351637</v>
      </c>
      <c r="F34" s="41">
        <f t="shared" si="16"/>
        <v>127.97693877551022</v>
      </c>
      <c r="G34" s="41">
        <f t="shared" si="16"/>
        <v>70.200128872067779</v>
      </c>
      <c r="H34" s="41">
        <f t="shared" si="16"/>
        <v>69.353891156488416</v>
      </c>
      <c r="I34" s="41">
        <f t="shared" si="16"/>
        <v>-11.524589367499175</v>
      </c>
      <c r="J34" s="41">
        <f t="shared" si="16"/>
        <v>17.992857142857137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17.992857142857137</v>
      </c>
      <c r="Q34" s="41">
        <f t="shared" si="16"/>
        <v>0</v>
      </c>
      <c r="R34" s="41">
        <f t="shared" si="16"/>
        <v>11.081632653061224</v>
      </c>
      <c r="S34" s="41">
        <f t="shared" si="16"/>
        <v>0</v>
      </c>
      <c r="T34" s="41">
        <f t="shared" si="16"/>
        <v>0</v>
      </c>
      <c r="U34" s="41">
        <f t="shared" si="16"/>
        <v>59.496122448979591</v>
      </c>
      <c r="V34" s="41">
        <f t="shared" si="16"/>
        <v>0</v>
      </c>
      <c r="W34" s="41">
        <f t="shared" si="16"/>
        <v>0</v>
      </c>
      <c r="X34" s="41">
        <f t="shared" si="16"/>
        <v>11.081632653061224</v>
      </c>
      <c r="Y34" s="41">
        <f t="shared" si="16"/>
        <v>59.496122448979591</v>
      </c>
      <c r="Z34" s="41">
        <f>AVERAGE(Z9:Z33,Z9:Z32)</f>
        <v>3.4428571428571426</v>
      </c>
      <c r="AA34" s="41">
        <f>AVERAGE(AA9:AA33,AA9:AA32)</f>
        <v>0</v>
      </c>
      <c r="AB34" s="41">
        <f>AVERAGE(AB9:AB33,AB9:AB32)</f>
        <v>0</v>
      </c>
      <c r="AC34" s="41">
        <f t="shared" si="16"/>
        <v>90.978979591836719</v>
      </c>
      <c r="AD34" s="41">
        <f t="shared" si="16"/>
        <v>3.4428571428571426</v>
      </c>
      <c r="AE34" s="41">
        <f t="shared" si="16"/>
        <v>90.978979591836719</v>
      </c>
      <c r="AF34" s="41">
        <f t="shared" ref="AF34:AM34" si="17">AVERAGE(AF9:AF33,AF9:AF32)</f>
        <v>0.38555672043010741</v>
      </c>
      <c r="AG34" s="41">
        <f t="shared" si="17"/>
        <v>0.18370873655913991</v>
      </c>
      <c r="AH34" s="41">
        <f t="shared" si="17"/>
        <v>6.0467926875809166</v>
      </c>
      <c r="AI34" s="41">
        <f t="shared" si="17"/>
        <v>7.2649546825760272</v>
      </c>
      <c r="AJ34" s="41">
        <f t="shared" si="17"/>
        <v>73.371557443496343</v>
      </c>
      <c r="AK34" s="41">
        <f t="shared" si="17"/>
        <v>120.79959996641186</v>
      </c>
      <c r="AL34" s="41">
        <f t="shared" si="17"/>
        <v>79.736340136080258</v>
      </c>
      <c r="AM34" s="130">
        <f t="shared" si="17"/>
        <v>131.54410885352695</v>
      </c>
      <c r="AN34" s="124"/>
      <c r="AO34" s="124"/>
      <c r="AP34" s="118"/>
      <c r="AQ34" s="118"/>
      <c r="AR34" s="118"/>
      <c r="AS34" s="123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8" t="s">
        <v>15</v>
      </c>
      <c r="B36" s="209"/>
      <c r="C36" s="209"/>
      <c r="D36" s="209"/>
      <c r="E36" s="209"/>
      <c r="F36" s="210"/>
      <c r="G36" s="113"/>
      <c r="H36" s="199" t="s">
        <v>93</v>
      </c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1"/>
      <c r="W36" s="199" t="s">
        <v>94</v>
      </c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1"/>
      <c r="AL36" s="199" t="s">
        <v>95</v>
      </c>
      <c r="AM36" s="200"/>
      <c r="AN36" s="200"/>
      <c r="AO36" s="200"/>
      <c r="AP36" s="200"/>
      <c r="AQ36" s="200"/>
      <c r="AR36" s="200"/>
      <c r="AS36" s="201"/>
    </row>
    <row r="37" spans="1:45" ht="23.25" customHeight="1" x14ac:dyDescent="0.25">
      <c r="A37" s="197" t="s">
        <v>92</v>
      </c>
      <c r="B37" s="198"/>
      <c r="C37" s="198"/>
      <c r="D37" s="197" t="s">
        <v>99</v>
      </c>
      <c r="E37" s="198"/>
      <c r="F37" s="202"/>
      <c r="G37" s="114"/>
      <c r="H37" s="194" t="s">
        <v>19</v>
      </c>
      <c r="I37" s="195"/>
      <c r="J37" s="195"/>
      <c r="K37" s="195"/>
      <c r="L37" s="196"/>
      <c r="M37" s="211" t="s">
        <v>17</v>
      </c>
      <c r="N37" s="195"/>
      <c r="O37" s="195"/>
      <c r="P37" s="195"/>
      <c r="Q37" s="196"/>
      <c r="R37" s="211" t="s">
        <v>18</v>
      </c>
      <c r="S37" s="195"/>
      <c r="T37" s="195"/>
      <c r="U37" s="195"/>
      <c r="V37" s="212"/>
      <c r="W37" s="194" t="s">
        <v>96</v>
      </c>
      <c r="X37" s="195"/>
      <c r="Y37" s="195"/>
      <c r="Z37" s="195"/>
      <c r="AA37" s="196"/>
      <c r="AB37" s="211" t="s">
        <v>16</v>
      </c>
      <c r="AC37" s="195"/>
      <c r="AD37" s="195"/>
      <c r="AE37" s="195"/>
      <c r="AF37" s="196"/>
      <c r="AG37" s="211" t="s">
        <v>74</v>
      </c>
      <c r="AH37" s="195"/>
      <c r="AI37" s="195"/>
      <c r="AJ37" s="195"/>
      <c r="AK37" s="212"/>
      <c r="AL37" s="194" t="s">
        <v>91</v>
      </c>
      <c r="AM37" s="195"/>
      <c r="AN37" s="195"/>
      <c r="AO37" s="196"/>
      <c r="AP37" s="211" t="s">
        <v>97</v>
      </c>
      <c r="AQ37" s="195"/>
      <c r="AR37" s="195"/>
      <c r="AS37" s="212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7"/>
      <c r="H38" s="98" t="s">
        <v>24</v>
      </c>
      <c r="I38" s="6"/>
      <c r="J38" s="132">
        <v>436</v>
      </c>
      <c r="K38" s="131"/>
      <c r="L38" s="8" t="s">
        <v>21</v>
      </c>
      <c r="M38" s="5" t="s">
        <v>24</v>
      </c>
      <c r="N38" s="6"/>
      <c r="O38" s="112">
        <v>0</v>
      </c>
      <c r="P38" s="111"/>
      <c r="Q38" s="8" t="s">
        <v>21</v>
      </c>
      <c r="R38" s="98" t="s">
        <v>24</v>
      </c>
      <c r="S38" s="6"/>
      <c r="T38" s="112">
        <v>0</v>
      </c>
      <c r="U38" s="111"/>
      <c r="V38" s="8" t="s">
        <v>21</v>
      </c>
      <c r="W38" s="98" t="s">
        <v>24</v>
      </c>
      <c r="X38" s="6"/>
      <c r="Y38" s="132">
        <v>251.72</v>
      </c>
      <c r="Z38" s="131"/>
      <c r="AA38" s="8" t="s">
        <v>21</v>
      </c>
      <c r="AB38" s="5" t="s">
        <v>23</v>
      </c>
      <c r="AC38" s="30"/>
      <c r="AD38" s="132">
        <v>1479.5</v>
      </c>
      <c r="AE38" s="131"/>
      <c r="AF38" s="7" t="s">
        <v>21</v>
      </c>
      <c r="AG38" s="5" t="s">
        <v>24</v>
      </c>
      <c r="AH38" s="6"/>
      <c r="AI38" s="132">
        <v>0</v>
      </c>
      <c r="AJ38" s="131"/>
      <c r="AK38" s="99" t="s">
        <v>21</v>
      </c>
      <c r="AL38" s="98" t="s">
        <v>24</v>
      </c>
      <c r="AM38" s="131">
        <v>91.53</v>
      </c>
      <c r="AN38" s="133"/>
      <c r="AO38" s="8" t="s">
        <v>21</v>
      </c>
      <c r="AP38" s="5" t="s">
        <v>24</v>
      </c>
      <c r="AQ38" s="131">
        <v>2143.1</v>
      </c>
      <c r="AR38" s="131"/>
      <c r="AS38" s="109" t="s">
        <v>21</v>
      </c>
    </row>
    <row r="39" spans="1:45" ht="15.75" thickBot="1" x14ac:dyDescent="0.3">
      <c r="A39" s="9" t="s">
        <v>22</v>
      </c>
      <c r="B39" s="10">
        <v>3051.12</v>
      </c>
      <c r="C39" s="11" t="s">
        <v>21</v>
      </c>
      <c r="D39" s="9" t="s">
        <v>71</v>
      </c>
      <c r="E39" s="10">
        <v>2514</v>
      </c>
      <c r="F39" s="12" t="s">
        <v>21</v>
      </c>
      <c r="G39" s="97"/>
      <c r="H39" s="100" t="s">
        <v>25</v>
      </c>
      <c r="I39" s="101"/>
      <c r="J39" s="102">
        <v>18.63</v>
      </c>
      <c r="K39" s="103" t="s">
        <v>62</v>
      </c>
      <c r="L39" s="104" t="s">
        <v>106</v>
      </c>
      <c r="M39" s="105" t="s">
        <v>25</v>
      </c>
      <c r="N39" s="101"/>
      <c r="O39" s="102">
        <v>0</v>
      </c>
      <c r="P39" s="103" t="s">
        <v>62</v>
      </c>
      <c r="Q39" s="104">
        <v>0</v>
      </c>
      <c r="R39" s="100" t="s">
        <v>25</v>
      </c>
      <c r="S39" s="101"/>
      <c r="T39" s="102">
        <v>0</v>
      </c>
      <c r="U39" s="101" t="s">
        <v>62</v>
      </c>
      <c r="V39" s="107">
        <v>0</v>
      </c>
      <c r="W39" s="100" t="s">
        <v>25</v>
      </c>
      <c r="X39" s="101"/>
      <c r="Y39" s="102">
        <v>34.26</v>
      </c>
      <c r="Z39" s="101" t="s">
        <v>62</v>
      </c>
      <c r="AA39" s="107">
        <v>0.41666666666666669</v>
      </c>
      <c r="AB39" s="105" t="s">
        <v>25</v>
      </c>
      <c r="AC39" s="108"/>
      <c r="AD39" s="102">
        <v>72.67</v>
      </c>
      <c r="AE39" s="103" t="s">
        <v>62</v>
      </c>
      <c r="AF39" s="107">
        <v>0.3888888888888889</v>
      </c>
      <c r="AG39" s="105" t="s">
        <v>25</v>
      </c>
      <c r="AH39" s="101"/>
      <c r="AI39" s="102">
        <v>0</v>
      </c>
      <c r="AJ39" s="101" t="s">
        <v>75</v>
      </c>
      <c r="AK39" s="106">
        <v>0</v>
      </c>
      <c r="AL39" s="100" t="s">
        <v>25</v>
      </c>
      <c r="AM39" s="101">
        <v>13.3</v>
      </c>
      <c r="AN39" s="102" t="s">
        <v>75</v>
      </c>
      <c r="AO39" s="110">
        <v>0.5</v>
      </c>
      <c r="AP39" s="105" t="s">
        <v>25</v>
      </c>
      <c r="AQ39" s="101">
        <v>92.65</v>
      </c>
      <c r="AR39" s="103" t="s">
        <v>107</v>
      </c>
      <c r="AS39" s="106">
        <v>4.1666666666666664E-2</v>
      </c>
    </row>
    <row r="40" spans="1:45" ht="16.5" thickTop="1" thickBot="1" x14ac:dyDescent="0.3"/>
    <row r="41" spans="1:45" ht="24" customHeight="1" thickTop="1" thickBot="1" x14ac:dyDescent="0.3">
      <c r="A41" s="180" t="s">
        <v>26</v>
      </c>
      <c r="B41" s="180"/>
      <c r="C41" s="180"/>
      <c r="D41" s="181"/>
      <c r="E41" s="182" t="s">
        <v>27</v>
      </c>
      <c r="F41" s="183"/>
      <c r="G41" s="184"/>
    </row>
    <row r="42" spans="1:45" ht="25.5" customHeight="1" thickTop="1" thickBot="1" x14ac:dyDescent="0.3">
      <c r="A42" s="185" t="s">
        <v>28</v>
      </c>
      <c r="B42" s="186"/>
      <c r="C42" s="186"/>
      <c r="D42" s="187"/>
      <c r="E42" s="43">
        <v>485.35</v>
      </c>
      <c r="F42" s="44" t="s">
        <v>69</v>
      </c>
      <c r="G42" s="47">
        <v>0.875</v>
      </c>
    </row>
    <row r="43" spans="1:45" ht="32.25" customHeight="1" thickBot="1" x14ac:dyDescent="0.3">
      <c r="A43" s="188" t="s">
        <v>70</v>
      </c>
      <c r="B43" s="189"/>
      <c r="C43" s="189"/>
      <c r="D43" s="190"/>
      <c r="E43" s="77"/>
      <c r="F43" s="78"/>
      <c r="G43" s="79">
        <v>61.91</v>
      </c>
    </row>
    <row r="44" spans="1:45" ht="32.25" customHeight="1" thickBot="1" x14ac:dyDescent="0.3">
      <c r="A44" s="188" t="s">
        <v>29</v>
      </c>
      <c r="B44" s="189"/>
      <c r="C44" s="189"/>
      <c r="D44" s="190"/>
      <c r="E44" s="77"/>
      <c r="F44" s="78"/>
      <c r="G44" s="79">
        <v>91.99</v>
      </c>
    </row>
    <row r="45" spans="1:45" ht="29.25" customHeight="1" thickBot="1" x14ac:dyDescent="0.3">
      <c r="A45" s="191" t="s">
        <v>30</v>
      </c>
      <c r="B45" s="192"/>
      <c r="C45" s="192"/>
      <c r="D45" s="193"/>
      <c r="E45" s="45">
        <v>251.21</v>
      </c>
      <c r="F45" s="83" t="s">
        <v>72</v>
      </c>
      <c r="G45" s="48">
        <v>4.1666666666666664E-2</v>
      </c>
    </row>
    <row r="46" spans="1:45" ht="34.5" customHeight="1" thickBot="1" x14ac:dyDescent="0.3">
      <c r="A46" s="175" t="s">
        <v>31</v>
      </c>
      <c r="B46" s="176"/>
      <c r="C46" s="176"/>
      <c r="D46" s="177"/>
      <c r="E46" s="46">
        <v>241.72</v>
      </c>
      <c r="F46" s="80" t="s">
        <v>72</v>
      </c>
      <c r="G46" s="60">
        <v>0.875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</row>
    <row r="80" spans="39:41" x14ac:dyDescent="0.25">
      <c r="AM80" s="138"/>
      <c r="AN80" s="138"/>
      <c r="AO80" s="138"/>
    </row>
    <row r="81" spans="39:41" x14ac:dyDescent="0.25">
      <c r="AM81" s="138"/>
      <c r="AN81" s="138"/>
      <c r="AO81" s="138"/>
    </row>
    <row r="82" spans="39:41" ht="15.75" customHeight="1" x14ac:dyDescent="0.25">
      <c r="AM82" s="96"/>
      <c r="AN82" s="96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01 JUI 23 </vt:lpstr>
      <vt:lpstr>'01 JUI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2023-07-02T07:01:00Z</dcterms:modified>
</cp:coreProperties>
</file>