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FD8BCC24-954C-4073-96A3-B38F1BC1D7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 SEP 23 " sheetId="3" r:id="rId1"/>
  </sheets>
  <externalReferences>
    <externalReference r:id="rId2"/>
  </externalReferences>
  <definedNames>
    <definedName name="_xlnm.Print_Area" localSheetId="0">'10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O9" i="3"/>
  <c r="L10" i="3"/>
  <c r="O10" i="3"/>
  <c r="L11" i="3"/>
  <c r="O11" i="3"/>
  <c r="L12" i="3"/>
  <c r="O12" i="3"/>
  <c r="L13" i="3"/>
  <c r="O13" i="3"/>
  <c r="L14" i="3"/>
  <c r="O14" i="3"/>
  <c r="L15" i="3"/>
  <c r="O15" i="3"/>
  <c r="L16" i="3"/>
  <c r="O16" i="3"/>
  <c r="L17" i="3"/>
  <c r="O17" i="3"/>
  <c r="L18" i="3"/>
  <c r="O18" i="3"/>
  <c r="L19" i="3"/>
  <c r="O19" i="3"/>
  <c r="L20" i="3"/>
  <c r="O20" i="3"/>
  <c r="L21" i="3"/>
  <c r="O21" i="3"/>
  <c r="L22" i="3"/>
  <c r="O22" i="3"/>
  <c r="L23" i="3"/>
  <c r="O23" i="3"/>
  <c r="L24" i="3"/>
  <c r="O24" i="3"/>
  <c r="L25" i="3"/>
  <c r="O25" i="3"/>
  <c r="L26" i="3"/>
  <c r="O26" i="3"/>
  <c r="L27" i="3"/>
  <c r="O27" i="3"/>
  <c r="L28" i="3"/>
  <c r="O28" i="3"/>
  <c r="L29" i="3"/>
  <c r="O29" i="3"/>
  <c r="L30" i="3"/>
  <c r="O30" i="3"/>
  <c r="L31" i="3"/>
  <c r="O31" i="3"/>
  <c r="L32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<sst xmlns="http://schemas.openxmlformats.org/spreadsheetml/2006/main" count="139" uniqueCount="106">
  <si>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</si>
  <si>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</si>
  <si>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</si>
  <si>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</si>
  <si>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</si>
  <si>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</si>
  <si>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</si>
  <si>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</si>
  <si>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</si>
  <si>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</si>
  <si>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</si>
  <si>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</si>
  <si>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</si>
  <si>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</si>
  <si>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</si>
  <si>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</si>
  <si>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</si>
  <si>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</si>
  <si>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</si>
  <si>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</si>
  <si>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</si>
  <si>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</si>
  <si>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</si>
  <si>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</si>
  <si>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</si>
  <si>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</si>
  <si>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</si>
  <si>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</si>
  <si>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</si>
  <si>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</si>
  <si>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</si>
  <si>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</si>
  <si>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</si>
  <si>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</si>
  <si>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</si>
  <si>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</si>
  <si>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</si>
  <si>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</si>
  <si>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</si>
  <si>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</si>
  <si>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</si>
  <si>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</si>
  <si>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</si>
  <si>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</si>
  <si>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</si>
  <si>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</si>
  <si>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</si>
  <si>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</si>
  <si>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</si>
  <si>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</si>
  <si>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</si>
  <si>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</si>
  <si>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</si>
  <si>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</si>
  <si>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</si>
  <si>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</si>
  <si>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</si>
  <si>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</si>
  <si>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</si>
  <si>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</si>
  <si>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</si>
  <si>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</si>
  <si>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</si>
  <si>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</si>
  <si>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</si>
  <si>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</si>
  <si>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</si>
  <si>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</si>
  <si>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</si>
  <si>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</si>
  <si>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</si>
  <si>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</si>
  <si>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</si>
  <si>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</si>
  <si>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</si>
  <si>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</si>
  <si>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</si>
  <si>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</si>
  <si>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</si>
  <si>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</si>
  <si>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</si>
  <si>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</si>
  <si>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</si>
  <si>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</si>
  <si>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</si>
  <si>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</si>
  <si>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</si>
  <si>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</si>
  <si>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</si>
  <si>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</si>
  <si>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</si>
  <si>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</si>
  <si>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</si>
  <si>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</si>
  <si>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</si>
  <si>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</si>
  <si>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</si>
  <si>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</si>
  <si>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</si>
  <si>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</si>
  <si>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</si>
  <si>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</si>
  <si>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</si>
  <si>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BOKO ET TAGBA</t>
  </si>
  <si>
    <t>DOSSA ET MONTCHO</t>
  </si>
  <si>
    <t>MONTCHO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</si>
</sst>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'10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'!$B$9:$B$32</c:f>
              <c:numCache>
                <c:formatCode>General</c:formatCode>
                <c:ptCount val="24"/>
                <c:pt idx="0">
                  <c:v>83.09</c:v>
                </c:pt>
                <c:pt idx="1">
                  <c:v>85.08</c:v>
                </c:pt>
                <c:pt idx="2">
                  <c:v>73.59</c:v>
                </c:pt>
                <c:pt idx="3">
                  <c:v>75.84</c:v>
                </c:pt>
                <c:pt idx="4">
                  <c:v>76.63</c:v>
                </c:pt>
                <c:pt idx="5">
                  <c:v>73.66</c:v>
                </c:pt>
                <c:pt idx="6">
                  <c:v>72.789999999999992</c:v>
                </c:pt>
                <c:pt idx="7">
                  <c:v>57.43</c:v>
                </c:pt>
                <c:pt idx="8">
                  <c:v>60.31</c:v>
                </c:pt>
                <c:pt idx="9">
                  <c:v>64.2</c:v>
                </c:pt>
                <c:pt idx="10">
                  <c:v>67.11</c:v>
                </c:pt>
                <c:pt idx="11">
                  <c:v>68.199999999999989</c:v>
                </c:pt>
                <c:pt idx="12">
                  <c:v>78.98</c:v>
                </c:pt>
                <c:pt idx="13">
                  <c:v>80.97999999999999</c:v>
                </c:pt>
                <c:pt idx="14">
                  <c:v>84.95</c:v>
                </c:pt>
                <c:pt idx="15">
                  <c:v>77.94</c:v>
                </c:pt>
                <c:pt idx="16">
                  <c:v>76.36</c:v>
                </c:pt>
                <c:pt idx="17">
                  <c:v>79.599999999999994</c:v>
                </c:pt>
                <c:pt idx="18">
                  <c:v>116.78</c:v>
                </c:pt>
                <c:pt idx="19">
                  <c:v>115.98</c:v>
                </c:pt>
                <c:pt idx="20">
                  <c:v>116.56</c:v>
                </c:pt>
                <c:pt idx="21">
                  <c:v>119.14000000000001</c:v>
                </c:pt>
                <c:pt idx="22">
                  <c:v>107.12</c:v>
                </c:pt>
                <c:pt idx="23">
                  <c:v>100.78999999999999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'10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'!$C$9:$C$32</c:f>
              <c:numCache>
                <c:formatCode>General</c:formatCode>
                <c:ptCount val="24"/>
                <c:pt idx="0">
                  <c:v>36.058423679092741</c:v>
                </c:pt>
                <c:pt idx="1">
                  <c:v>31.578693709327283</c:v>
                </c:pt>
                <c:pt idx="2">
                  <c:v>28.14133397127506</c:v>
                </c:pt>
                <c:pt idx="3">
                  <c:v>27.369701548746569</c:v>
                </c:pt>
                <c:pt idx="4">
                  <c:v>27.877316307986277</c:v>
                </c:pt>
                <c:pt idx="5">
                  <c:v>24.235480294410017</c:v>
                </c:pt>
                <c:pt idx="6">
                  <c:v>25.764363597226684</c:v>
                </c:pt>
                <c:pt idx="7">
                  <c:v>28.002301156372518</c:v>
                </c:pt>
                <c:pt idx="8">
                  <c:v>25.558493109334357</c:v>
                </c:pt>
                <c:pt idx="9">
                  <c:v>28.263668252534259</c:v>
                </c:pt>
                <c:pt idx="10">
                  <c:v>27.156563481066343</c:v>
                </c:pt>
                <c:pt idx="11">
                  <c:v>25.943393553968448</c:v>
                </c:pt>
                <c:pt idx="12">
                  <c:v>27.448480422071349</c:v>
                </c:pt>
                <c:pt idx="13">
                  <c:v>31.191428653469323</c:v>
                </c:pt>
                <c:pt idx="14">
                  <c:v>33.291810196038419</c:v>
                </c:pt>
                <c:pt idx="15">
                  <c:v>28.755233465978179</c:v>
                </c:pt>
                <c:pt idx="16">
                  <c:v>29.751287034423342</c:v>
                </c:pt>
                <c:pt idx="17">
                  <c:v>35.913083831306054</c:v>
                </c:pt>
                <c:pt idx="18">
                  <c:v>51.390892270943475</c:v>
                </c:pt>
                <c:pt idx="19">
                  <c:v>55.604127532146521</c:v>
                </c:pt>
                <c:pt idx="20">
                  <c:v>54.705102071082848</c:v>
                </c:pt>
                <c:pt idx="21">
                  <c:v>48.284576621963865</c:v>
                </c:pt>
                <c:pt idx="22">
                  <c:v>42.320809225262089</c:v>
                </c:pt>
                <c:pt idx="23">
                  <c:v>36.639485752664463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'10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'!$D$9:$D$32</c:f>
              <c:numCache>
                <c:formatCode>0.00</c:formatCode>
                <c:ptCount val="24"/>
                <c:pt idx="0">
                  <c:v>71.862478030634506</c:v>
                </c:pt>
                <c:pt idx="1">
                  <c:v>78.227337606774086</c:v>
                </c:pt>
                <c:pt idx="2">
                  <c:v>70.347555634687609</c:v>
                </c:pt>
                <c:pt idx="3">
                  <c:v>73.407040231931319</c:v>
                </c:pt>
                <c:pt idx="4">
                  <c:v>73.689751174831727</c:v>
                </c:pt>
                <c:pt idx="5">
                  <c:v>74.489568087553153</c:v>
                </c:pt>
                <c:pt idx="6">
                  <c:v>72.025241878883293</c:v>
                </c:pt>
                <c:pt idx="7">
                  <c:v>54.97805177676377</c:v>
                </c:pt>
                <c:pt idx="8">
                  <c:v>60.328641864733513</c:v>
                </c:pt>
                <c:pt idx="9">
                  <c:v>61.179967903462199</c:v>
                </c:pt>
                <c:pt idx="10">
                  <c:v>65.161007114333955</c:v>
                </c:pt>
                <c:pt idx="11">
                  <c:v>67.306867125268838</c:v>
                </c:pt>
                <c:pt idx="12">
                  <c:v>76.225009957900738</c:v>
                </c:pt>
                <c:pt idx="13">
                  <c:v>74.283797704759735</c:v>
                </c:pt>
                <c:pt idx="14">
                  <c:v>76.048466399627941</c:v>
                </c:pt>
                <c:pt idx="15">
                  <c:v>74.216013790226029</c:v>
                </c:pt>
                <c:pt idx="16">
                  <c:v>72.435122926371946</c:v>
                </c:pt>
                <c:pt idx="17">
                  <c:v>69.881346027986822</c:v>
                </c:pt>
                <c:pt idx="18">
                  <c:v>90.650451308393912</c:v>
                </c:pt>
                <c:pt idx="19">
                  <c:v>85.90777598105322</c:v>
                </c:pt>
                <c:pt idx="20">
                  <c:v>87.729470326850461</c:v>
                </c:pt>
                <c:pt idx="21">
                  <c:v>96.561526394816809</c:v>
                </c:pt>
                <c:pt idx="22">
                  <c:v>90.821453033973825</c:v>
                </c:pt>
                <c:pt idx="23">
                  <c:v>90.5038332369747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'10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'!$E$9:$E$32</c:f>
              <c:numCache>
                <c:formatCode>0.00</c:formatCode>
                <c:ptCount val="24"/>
                <c:pt idx="0">
                  <c:v>-24.830901709727232</c:v>
                </c:pt>
                <c:pt idx="1">
                  <c:v>-24.726031316101398</c:v>
                </c:pt>
                <c:pt idx="2">
                  <c:v>-24.89888960596269</c:v>
                </c:pt>
                <c:pt idx="3">
                  <c:v>-24.936741780677867</c:v>
                </c:pt>
                <c:pt idx="4">
                  <c:v>-24.93706748281798</c:v>
                </c:pt>
                <c:pt idx="5">
                  <c:v>-25.065048381963152</c:v>
                </c:pt>
                <c:pt idx="6">
                  <c:v>-24.999605476109977</c:v>
                </c:pt>
                <c:pt idx="7">
                  <c:v>-25.550352933136327</c:v>
                </c:pt>
                <c:pt idx="8">
                  <c:v>-25.577134974067874</c:v>
                </c:pt>
                <c:pt idx="9">
                  <c:v>-25.243636155996477</c:v>
                </c:pt>
                <c:pt idx="10">
                  <c:v>-25.207570595400306</c:v>
                </c:pt>
                <c:pt idx="11">
                  <c:v>-25.050260679237319</c:v>
                </c:pt>
                <c:pt idx="12">
                  <c:v>-24.693490379972094</c:v>
                </c:pt>
                <c:pt idx="13">
                  <c:v>-24.495226358229086</c:v>
                </c:pt>
                <c:pt idx="14">
                  <c:v>-24.390276595666368</c:v>
                </c:pt>
                <c:pt idx="15">
                  <c:v>-25.031247256204196</c:v>
                </c:pt>
                <c:pt idx="16">
                  <c:v>-25.826409960795285</c:v>
                </c:pt>
                <c:pt idx="17">
                  <c:v>-26.194429859292875</c:v>
                </c:pt>
                <c:pt idx="18">
                  <c:v>-25.261343579337371</c:v>
                </c:pt>
                <c:pt idx="19">
                  <c:v>-25.531903513199772</c:v>
                </c:pt>
                <c:pt idx="20">
                  <c:v>-25.874572397933285</c:v>
                </c:pt>
                <c:pt idx="21">
                  <c:v>-25.706103016780681</c:v>
                </c:pt>
                <c:pt idx="22">
                  <c:v>-26.02226225923593</c:v>
                </c:pt>
                <c:pt idx="23">
                  <c:v>-26.353318989639178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'10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'!$Q$9:$Q$32</c:f>
              <c:numCache>
                <c:formatCode>0.00</c:formatCode>
                <c:ptCount val="24"/>
                <c:pt idx="0">
                  <c:v>30.23</c:v>
                </c:pt>
                <c:pt idx="1">
                  <c:v>30.18</c:v>
                </c:pt>
                <c:pt idx="2">
                  <c:v>30.02</c:v>
                </c:pt>
                <c:pt idx="3">
                  <c:v>30.12</c:v>
                </c:pt>
                <c:pt idx="4">
                  <c:v>30.15</c:v>
                </c:pt>
                <c:pt idx="5">
                  <c:v>30.18</c:v>
                </c:pt>
                <c:pt idx="6">
                  <c:v>30.1</c:v>
                </c:pt>
                <c:pt idx="7">
                  <c:v>30.23</c:v>
                </c:pt>
                <c:pt idx="8">
                  <c:v>30.35</c:v>
                </c:pt>
                <c:pt idx="9">
                  <c:v>30.11</c:v>
                </c:pt>
                <c:pt idx="10">
                  <c:v>30.14</c:v>
                </c:pt>
                <c:pt idx="11">
                  <c:v>30.03</c:v>
                </c:pt>
                <c:pt idx="12">
                  <c:v>30.26</c:v>
                </c:pt>
                <c:pt idx="13">
                  <c:v>30.16</c:v>
                </c:pt>
                <c:pt idx="14">
                  <c:v>30.12</c:v>
                </c:pt>
                <c:pt idx="15">
                  <c:v>30.35</c:v>
                </c:pt>
                <c:pt idx="16">
                  <c:v>31.16</c:v>
                </c:pt>
                <c:pt idx="17">
                  <c:v>31.64</c:v>
                </c:pt>
                <c:pt idx="18">
                  <c:v>31.78</c:v>
                </c:pt>
                <c:pt idx="19">
                  <c:v>32.049999999999997</c:v>
                </c:pt>
                <c:pt idx="20">
                  <c:v>32.299999999999997</c:v>
                </c:pt>
                <c:pt idx="21">
                  <c:v>32.22</c:v>
                </c:pt>
                <c:pt idx="22">
                  <c:v>32.21</c:v>
                </c:pt>
                <c:pt idx="23">
                  <c:v>32.369999999999997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'10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'!$AE$9:$AE$32</c:f>
              <c:numCache>
                <c:formatCode>0.00</c:formatCode>
                <c:ptCount val="24"/>
                <c:pt idx="0">
                  <c:v>36.58</c:v>
                </c:pt>
                <c:pt idx="1">
                  <c:v>36.61</c:v>
                </c:pt>
                <c:pt idx="2">
                  <c:v>36.409999999999997</c:v>
                </c:pt>
                <c:pt idx="3">
                  <c:v>36.340000000000003</c:v>
                </c:pt>
                <c:pt idx="4">
                  <c:v>36.58</c:v>
                </c:pt>
                <c:pt idx="5">
                  <c:v>36.020000000000003</c:v>
                </c:pt>
                <c:pt idx="6">
                  <c:v>36.43</c:v>
                </c:pt>
                <c:pt idx="7">
                  <c:v>36.630000000000003</c:v>
                </c:pt>
                <c:pt idx="8">
                  <c:v>37.090000000000003</c:v>
                </c:pt>
                <c:pt idx="9">
                  <c:v>36.56</c:v>
                </c:pt>
                <c:pt idx="10">
                  <c:v>36.06</c:v>
                </c:pt>
                <c:pt idx="11">
                  <c:v>36.79</c:v>
                </c:pt>
                <c:pt idx="12">
                  <c:v>36.35</c:v>
                </c:pt>
                <c:pt idx="13">
                  <c:v>36.79</c:v>
                </c:pt>
                <c:pt idx="14">
                  <c:v>36.35</c:v>
                </c:pt>
                <c:pt idx="15">
                  <c:v>37.159999999999997</c:v>
                </c:pt>
                <c:pt idx="16">
                  <c:v>37.909999999999997</c:v>
                </c:pt>
                <c:pt idx="17">
                  <c:v>37.590000000000003</c:v>
                </c:pt>
                <c:pt idx="18">
                  <c:v>38.46</c:v>
                </c:pt>
                <c:pt idx="19">
                  <c:v>38.700000000000003</c:v>
                </c:pt>
                <c:pt idx="20">
                  <c:v>37.200000000000003</c:v>
                </c:pt>
                <c:pt idx="21">
                  <c:v>37.86</c:v>
                </c:pt>
                <c:pt idx="22">
                  <c:v>37.479999999999997</c:v>
                </c:pt>
                <c:pt idx="23">
                  <c:v>37.54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'10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'!$AK$9:$AK$32</c:f>
              <c:numCache>
                <c:formatCode>0.00</c:formatCode>
                <c:ptCount val="24"/>
                <c:pt idx="0">
                  <c:v>72.638423679092739</c:v>
                </c:pt>
                <c:pt idx="1">
                  <c:v>68.188693709327282</c:v>
                </c:pt>
                <c:pt idx="2">
                  <c:v>64.551333971275056</c:v>
                </c:pt>
                <c:pt idx="3">
                  <c:v>63.709701548746573</c:v>
                </c:pt>
                <c:pt idx="4">
                  <c:v>64.457316307986275</c:v>
                </c:pt>
                <c:pt idx="5">
                  <c:v>60.25548029441002</c:v>
                </c:pt>
                <c:pt idx="6">
                  <c:v>62.194363597226683</c:v>
                </c:pt>
                <c:pt idx="7">
                  <c:v>64.63230115637252</c:v>
                </c:pt>
                <c:pt idx="8">
                  <c:v>62.64849310933436</c:v>
                </c:pt>
                <c:pt idx="9">
                  <c:v>64.823668252534262</c:v>
                </c:pt>
                <c:pt idx="10">
                  <c:v>63.216563481066345</c:v>
                </c:pt>
                <c:pt idx="11">
                  <c:v>62.733393553968448</c:v>
                </c:pt>
                <c:pt idx="12">
                  <c:v>63.79848042207135</c:v>
                </c:pt>
                <c:pt idx="13">
                  <c:v>67.981428653469322</c:v>
                </c:pt>
                <c:pt idx="14">
                  <c:v>69.641810196038421</c:v>
                </c:pt>
                <c:pt idx="15">
                  <c:v>65.915233465978176</c:v>
                </c:pt>
                <c:pt idx="16">
                  <c:v>67.661287034423339</c:v>
                </c:pt>
                <c:pt idx="17">
                  <c:v>73.503083831306057</c:v>
                </c:pt>
                <c:pt idx="18">
                  <c:v>89.850892270943476</c:v>
                </c:pt>
                <c:pt idx="19">
                  <c:v>94.304127532146524</c:v>
                </c:pt>
                <c:pt idx="20">
                  <c:v>91.905102071082851</c:v>
                </c:pt>
                <c:pt idx="21">
                  <c:v>86.144576621963864</c:v>
                </c:pt>
                <c:pt idx="22">
                  <c:v>79.800809225262086</c:v>
                </c:pt>
                <c:pt idx="23">
                  <c:v>74.179485752664462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'10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'!$AM$9:$AM$32</c:f>
              <c:numCache>
                <c:formatCode>0.00</c:formatCode>
                <c:ptCount val="24"/>
                <c:pt idx="0">
                  <c:v>100.7724780306345</c:v>
                </c:pt>
                <c:pt idx="1">
                  <c:v>107.12733760677409</c:v>
                </c:pt>
                <c:pt idx="2">
                  <c:v>99.207555634687608</c:v>
                </c:pt>
                <c:pt idx="3">
                  <c:v>102.20704023193132</c:v>
                </c:pt>
                <c:pt idx="4">
                  <c:v>102.48975117483172</c:v>
                </c:pt>
                <c:pt idx="5">
                  <c:v>103.28956808755315</c:v>
                </c:pt>
                <c:pt idx="6">
                  <c:v>100.84524187888329</c:v>
                </c:pt>
                <c:pt idx="7">
                  <c:v>83.798051776763771</c:v>
                </c:pt>
                <c:pt idx="8">
                  <c:v>89.01864186473351</c:v>
                </c:pt>
                <c:pt idx="9">
                  <c:v>90.089967903462195</c:v>
                </c:pt>
                <c:pt idx="10">
                  <c:v>93.991007114333954</c:v>
                </c:pt>
                <c:pt idx="11">
                  <c:v>96.11686712526884</c:v>
                </c:pt>
                <c:pt idx="12">
                  <c:v>115.42500995790074</c:v>
                </c:pt>
                <c:pt idx="13">
                  <c:v>114.65379770475974</c:v>
                </c:pt>
                <c:pt idx="14">
                  <c:v>115.24846639962794</c:v>
                </c:pt>
                <c:pt idx="15">
                  <c:v>104.70601379022602</c:v>
                </c:pt>
                <c:pt idx="16">
                  <c:v>103.47512292637195</c:v>
                </c:pt>
                <c:pt idx="17">
                  <c:v>101.52134602798682</c:v>
                </c:pt>
                <c:pt idx="18">
                  <c:v>122.43045130839391</c:v>
                </c:pt>
                <c:pt idx="19">
                  <c:v>117.95777598105322</c:v>
                </c:pt>
                <c:pt idx="20">
                  <c:v>117.13947032685046</c:v>
                </c:pt>
                <c:pt idx="21">
                  <c:v>125.97152639481681</c:v>
                </c:pt>
                <c:pt idx="22">
                  <c:v>120.99145303397383</c:v>
                </c:pt>
                <c:pt idx="23">
                  <c:v>120.6738332369747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'10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'!$F$9:$F$32</c:f>
              <c:numCache>
                <c:formatCode>General</c:formatCode>
                <c:ptCount val="24"/>
                <c:pt idx="0">
                  <c:v>179.49</c:v>
                </c:pt>
                <c:pt idx="1">
                  <c:v>172.99</c:v>
                </c:pt>
                <c:pt idx="2">
                  <c:v>174.24</c:v>
                </c:pt>
                <c:pt idx="3">
                  <c:v>172.65</c:v>
                </c:pt>
                <c:pt idx="4">
                  <c:v>170.88</c:v>
                </c:pt>
                <c:pt idx="5">
                  <c:v>164.17</c:v>
                </c:pt>
                <c:pt idx="6">
                  <c:v>152.59</c:v>
                </c:pt>
                <c:pt idx="7">
                  <c:v>145.35</c:v>
                </c:pt>
                <c:pt idx="8">
                  <c:v>133.29</c:v>
                </c:pt>
                <c:pt idx="9">
                  <c:v>116.47</c:v>
                </c:pt>
                <c:pt idx="10">
                  <c:v>117.55</c:v>
                </c:pt>
                <c:pt idx="11">
                  <c:v>130.28</c:v>
                </c:pt>
                <c:pt idx="12">
                  <c:v>116.89</c:v>
                </c:pt>
                <c:pt idx="13">
                  <c:v>124.23</c:v>
                </c:pt>
                <c:pt idx="14">
                  <c:v>141.22999999999999</c:v>
                </c:pt>
                <c:pt idx="15">
                  <c:v>132.41</c:v>
                </c:pt>
                <c:pt idx="16">
                  <c:v>167.53</c:v>
                </c:pt>
                <c:pt idx="17">
                  <c:v>182.15</c:v>
                </c:pt>
                <c:pt idx="18">
                  <c:v>226.61</c:v>
                </c:pt>
                <c:pt idx="19">
                  <c:v>225.62</c:v>
                </c:pt>
                <c:pt idx="20">
                  <c:v>224.2</c:v>
                </c:pt>
                <c:pt idx="21">
                  <c:v>217.49</c:v>
                </c:pt>
                <c:pt idx="22">
                  <c:v>206.47</c:v>
                </c:pt>
                <c:pt idx="23">
                  <c:v>188.71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'10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'!$G$9:$G$32</c:f>
              <c:numCache>
                <c:formatCode>0.00</c:formatCode>
                <c:ptCount val="24"/>
                <c:pt idx="0">
                  <c:v>103.84761659246045</c:v>
                </c:pt>
                <c:pt idx="1">
                  <c:v>99.009788267873958</c:v>
                </c:pt>
                <c:pt idx="2">
                  <c:v>104.3925223520631</c:v>
                </c:pt>
                <c:pt idx="3">
                  <c:v>103.51702609387237</c:v>
                </c:pt>
                <c:pt idx="4">
                  <c:v>101.80529895079844</c:v>
                </c:pt>
                <c:pt idx="5">
                  <c:v>98.512816144103525</c:v>
                </c:pt>
                <c:pt idx="6">
                  <c:v>90.495738202094671</c:v>
                </c:pt>
                <c:pt idx="7">
                  <c:v>90.268783442102034</c:v>
                </c:pt>
                <c:pt idx="8">
                  <c:v>88.267542064716295</c:v>
                </c:pt>
                <c:pt idx="9">
                  <c:v>74.952989055900673</c:v>
                </c:pt>
                <c:pt idx="10">
                  <c:v>74.708898139115519</c:v>
                </c:pt>
                <c:pt idx="11">
                  <c:v>85.137105598882627</c:v>
                </c:pt>
                <c:pt idx="12">
                  <c:v>70.180489702404884</c:v>
                </c:pt>
                <c:pt idx="13">
                  <c:v>81.900164353623367</c:v>
                </c:pt>
                <c:pt idx="14">
                  <c:v>89.996397338830491</c:v>
                </c:pt>
                <c:pt idx="15">
                  <c:v>85.180801174851908</c:v>
                </c:pt>
                <c:pt idx="16">
                  <c:v>110.42869054411842</c:v>
                </c:pt>
                <c:pt idx="17">
                  <c:v>107.71272966617882</c:v>
                </c:pt>
                <c:pt idx="18">
                  <c:v>142.55973117913933</c:v>
                </c:pt>
                <c:pt idx="19">
                  <c:v>131.2160515741389</c:v>
                </c:pt>
                <c:pt idx="20">
                  <c:v>128.54306407808227</c:v>
                </c:pt>
                <c:pt idx="21">
                  <c:v>123.68573402714793</c:v>
                </c:pt>
                <c:pt idx="22">
                  <c:v>119.13408112800242</c:v>
                </c:pt>
                <c:pt idx="23">
                  <c:v>107.78344116784039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'10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'!$H$9:$H$32</c:f>
              <c:numCache>
                <c:formatCode>0.00</c:formatCode>
                <c:ptCount val="24"/>
                <c:pt idx="0">
                  <c:v>68.661487546185782</c:v>
                </c:pt>
                <c:pt idx="1">
                  <c:v>67.246310280558518</c:v>
                </c:pt>
                <c:pt idx="2">
                  <c:v>63.066077303833374</c:v>
                </c:pt>
                <c:pt idx="3">
                  <c:v>62.411992150553075</c:v>
                </c:pt>
                <c:pt idx="4">
                  <c:v>62.420977691441131</c:v>
                </c:pt>
                <c:pt idx="5">
                  <c:v>59.23563470265718</c:v>
                </c:pt>
                <c:pt idx="6">
                  <c:v>55.985824111547039</c:v>
                </c:pt>
                <c:pt idx="7">
                  <c:v>48.968598991371309</c:v>
                </c:pt>
                <c:pt idx="8">
                  <c:v>38.846002178199214</c:v>
                </c:pt>
                <c:pt idx="9">
                  <c:v>35.744483043391888</c:v>
                </c:pt>
                <c:pt idx="10">
                  <c:v>36.506190433231652</c:v>
                </c:pt>
                <c:pt idx="11">
                  <c:v>38.717165356016338</c:v>
                </c:pt>
                <c:pt idx="12">
                  <c:v>40.357879313826118</c:v>
                </c:pt>
                <c:pt idx="13">
                  <c:v>35.887767022615748</c:v>
                </c:pt>
                <c:pt idx="14">
                  <c:v>44.475381778617546</c:v>
                </c:pt>
                <c:pt idx="15">
                  <c:v>40.415879216367905</c:v>
                </c:pt>
                <c:pt idx="16">
                  <c:v>50.105973908828219</c:v>
                </c:pt>
                <c:pt idx="17">
                  <c:v>67.355296645005922</c:v>
                </c:pt>
                <c:pt idx="18">
                  <c:v>75.278843888323692</c:v>
                </c:pt>
                <c:pt idx="19">
                  <c:v>85.670142976463453</c:v>
                </c:pt>
                <c:pt idx="20">
                  <c:v>86.977089723189366</c:v>
                </c:pt>
                <c:pt idx="21">
                  <c:v>85.379396100810425</c:v>
                </c:pt>
                <c:pt idx="22">
                  <c:v>79.329802448717444</c:v>
                </c:pt>
                <c:pt idx="23">
                  <c:v>73.595310239179071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'10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'!$I$9:$I$32</c:f>
              <c:numCache>
                <c:formatCode>0.00</c:formatCode>
                <c:ptCount val="24"/>
                <c:pt idx="0">
                  <c:v>6.9808958613537575</c:v>
                </c:pt>
                <c:pt idx="1">
                  <c:v>6.7339014515675322</c:v>
                </c:pt>
                <c:pt idx="2">
                  <c:v>6.7814003441035302</c:v>
                </c:pt>
                <c:pt idx="3">
                  <c:v>6.7209817555745692</c:v>
                </c:pt>
                <c:pt idx="4">
                  <c:v>6.6537233577604118</c:v>
                </c:pt>
                <c:pt idx="5">
                  <c:v>6.4215491532393107</c:v>
                </c:pt>
                <c:pt idx="6">
                  <c:v>6.1084376863582852</c:v>
                </c:pt>
                <c:pt idx="7">
                  <c:v>6.1126175665266365</c:v>
                </c:pt>
                <c:pt idx="8">
                  <c:v>6.176455757084482</c:v>
                </c:pt>
                <c:pt idx="9">
                  <c:v>5.7725279007074439</c:v>
                </c:pt>
                <c:pt idx="10">
                  <c:v>6.334911427652826</c:v>
                </c:pt>
                <c:pt idx="11">
                  <c:v>6.4257290451010354</c:v>
                </c:pt>
                <c:pt idx="12">
                  <c:v>6.3516309837690121</c:v>
                </c:pt>
                <c:pt idx="13">
                  <c:v>6.4420686237608882</c:v>
                </c:pt>
                <c:pt idx="14">
                  <c:v>6.7582208825519663</c:v>
                </c:pt>
                <c:pt idx="15">
                  <c:v>6.8133196087801755</c:v>
                </c:pt>
                <c:pt idx="16">
                  <c:v>6.9953355470533714</c:v>
                </c:pt>
                <c:pt idx="17">
                  <c:v>7.0819736888152809</c:v>
                </c:pt>
                <c:pt idx="18">
                  <c:v>8.7714249325370002</c:v>
                </c:pt>
                <c:pt idx="19">
                  <c:v>8.7338054493976625</c:v>
                </c:pt>
                <c:pt idx="20">
                  <c:v>8.67984619872834</c:v>
                </c:pt>
                <c:pt idx="21">
                  <c:v>8.4248698720416524</c:v>
                </c:pt>
                <c:pt idx="22">
                  <c:v>8.0061164232801314</c:v>
                </c:pt>
                <c:pt idx="23">
                  <c:v>7.3312485929805282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'10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</c:v>
                </c:pt>
                <c:pt idx="6">
                  <c:v>2.2000000000000002</c:v>
                </c:pt>
                <c:pt idx="7">
                  <c:v>2.6</c:v>
                </c:pt>
                <c:pt idx="8">
                  <c:v>8.6</c:v>
                </c:pt>
                <c:pt idx="9">
                  <c:v>9.3000000000000007</c:v>
                </c:pt>
                <c:pt idx="10">
                  <c:v>11.1</c:v>
                </c:pt>
                <c:pt idx="11">
                  <c:v>7.9</c:v>
                </c:pt>
                <c:pt idx="12">
                  <c:v>18.8</c:v>
                </c:pt>
                <c:pt idx="13">
                  <c:v>16</c:v>
                </c:pt>
                <c:pt idx="14">
                  <c:v>9.6</c:v>
                </c:pt>
                <c:pt idx="15">
                  <c:v>8.4</c:v>
                </c:pt>
                <c:pt idx="16">
                  <c:v>1.8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'10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'10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'10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'10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'10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'10 SEP 23 '!$AJ$9:$AJ$32</c:f>
              <c:numCache>
                <c:formatCode>0.00</c:formatCode>
                <c:ptCount val="24"/>
                <c:pt idx="0">
                  <c:v>103.84761659246045</c:v>
                </c:pt>
                <c:pt idx="1">
                  <c:v>99.009788267873958</c:v>
                </c:pt>
                <c:pt idx="2">
                  <c:v>104.3925223520631</c:v>
                </c:pt>
                <c:pt idx="3">
                  <c:v>103.51702609387237</c:v>
                </c:pt>
                <c:pt idx="4">
                  <c:v>101.80529895079844</c:v>
                </c:pt>
                <c:pt idx="5">
                  <c:v>98.812816144103522</c:v>
                </c:pt>
                <c:pt idx="6">
                  <c:v>92.695738202094674</c:v>
                </c:pt>
                <c:pt idx="7">
                  <c:v>92.868783442102028</c:v>
                </c:pt>
                <c:pt idx="8">
                  <c:v>96.867542064716289</c:v>
                </c:pt>
                <c:pt idx="9">
                  <c:v>84.25298905590067</c:v>
                </c:pt>
                <c:pt idx="10">
                  <c:v>85.808898139115513</c:v>
                </c:pt>
                <c:pt idx="11">
                  <c:v>93.037105598882633</c:v>
                </c:pt>
                <c:pt idx="12">
                  <c:v>88.980489702404881</c:v>
                </c:pt>
                <c:pt idx="13">
                  <c:v>97.900164353623367</c:v>
                </c:pt>
                <c:pt idx="14">
                  <c:v>99.596397338830485</c:v>
                </c:pt>
                <c:pt idx="15">
                  <c:v>93.580801174851914</c:v>
                </c:pt>
                <c:pt idx="16">
                  <c:v>112.22869054411842</c:v>
                </c:pt>
                <c:pt idx="17">
                  <c:v>107.71272966617882</c:v>
                </c:pt>
                <c:pt idx="18">
                  <c:v>142.55973117913933</c:v>
                </c:pt>
                <c:pt idx="19">
                  <c:v>131.2160515741389</c:v>
                </c:pt>
                <c:pt idx="20">
                  <c:v>128.54306407808227</c:v>
                </c:pt>
                <c:pt idx="21">
                  <c:v>123.68573402714793</c:v>
                </c:pt>
                <c:pt idx="22">
                  <c:v>119.13408112800242</c:v>
                </c:pt>
                <c:pt idx="23">
                  <c:v>107.78344116784039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'10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'10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'10 SEP 23 '!$AL$9:$AL$32</c:f>
              <c:numCache>
                <c:formatCode>0.00</c:formatCode>
                <c:ptCount val="24"/>
                <c:pt idx="0">
                  <c:v>68.661487546185782</c:v>
                </c:pt>
                <c:pt idx="1">
                  <c:v>67.246310280558518</c:v>
                </c:pt>
                <c:pt idx="2">
                  <c:v>63.066077303833374</c:v>
                </c:pt>
                <c:pt idx="3">
                  <c:v>62.411992150553075</c:v>
                </c:pt>
                <c:pt idx="4">
                  <c:v>62.420977691441131</c:v>
                </c:pt>
                <c:pt idx="5">
                  <c:v>59.535634702657177</c:v>
                </c:pt>
                <c:pt idx="6">
                  <c:v>57.725824111547041</c:v>
                </c:pt>
                <c:pt idx="7">
                  <c:v>57.658598991371306</c:v>
                </c:pt>
                <c:pt idx="8">
                  <c:v>55.276002178199214</c:v>
                </c:pt>
                <c:pt idx="9">
                  <c:v>57.66448304339189</c:v>
                </c:pt>
                <c:pt idx="10">
                  <c:v>70.346190433231655</c:v>
                </c:pt>
                <c:pt idx="11">
                  <c:v>65.417165356016341</c:v>
                </c:pt>
                <c:pt idx="12">
                  <c:v>67.597879313826112</c:v>
                </c:pt>
                <c:pt idx="13">
                  <c:v>60.967767022615746</c:v>
                </c:pt>
                <c:pt idx="14">
                  <c:v>67.275381778617543</c:v>
                </c:pt>
                <c:pt idx="15">
                  <c:v>74.685879216367908</c:v>
                </c:pt>
                <c:pt idx="16">
                  <c:v>60.645973908828218</c:v>
                </c:pt>
                <c:pt idx="17">
                  <c:v>67.355296645005922</c:v>
                </c:pt>
                <c:pt idx="18">
                  <c:v>75.278843888323692</c:v>
                </c:pt>
                <c:pt idx="19">
                  <c:v>85.670142976463453</c:v>
                </c:pt>
                <c:pt idx="20">
                  <c:v>86.977089723189366</c:v>
                </c:pt>
                <c:pt idx="21">
                  <c:v>85.379396100810425</c:v>
                </c:pt>
                <c:pt idx="22">
                  <c:v>79.329802448717444</c:v>
                </c:pt>
                <c:pt idx="23">
                  <c:v>73.595310239179071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P78">
            <v>0</v>
          </cell>
        </row>
        <row r="79">
          <cell r="M79">
            <v>0</v>
          </cell>
          <cell r="P79">
            <v>0</v>
          </cell>
        </row>
        <row r="80">
          <cell r="M80">
            <v>0</v>
          </cell>
          <cell r="P80">
            <v>0</v>
          </cell>
        </row>
        <row r="81">
          <cell r="M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P96">
            <v>0</v>
          </cell>
        </row>
        <row r="97">
          <cell r="M97">
            <v>0</v>
          </cell>
          <cell r="P97">
            <v>0</v>
          </cell>
        </row>
        <row r="98">
          <cell r="M98">
            <v>0</v>
          </cell>
          <cell r="P98">
            <v>0</v>
          </cell>
        </row>
        <row r="99">
          <cell r="M99">
            <v>0</v>
          </cell>
          <cell r="P99">
            <v>0</v>
          </cell>
        </row>
        <row r="100">
          <cell r="M100">
            <v>0</v>
          </cell>
          <cell r="P100">
            <v>0</v>
          </cell>
        </row>
        <row r="101">
          <cell r="M101">
            <v>0</v>
          </cell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Normal="85" zoomScaleSheetLayoutView="100" workbookViewId="0">
      <selection activeCell="AQ25" sqref="AQ25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100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v>45179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88</v>
      </c>
      <c r="AG4" s="173"/>
      <c r="AH4" s="173"/>
      <c r="AI4" s="173"/>
      <c r="AJ4" s="148" t="s">
        <v>101</v>
      </c>
      <c r="AK4" s="149"/>
      <c r="AL4" s="148" t="s">
        <v>102</v>
      </c>
      <c r="AM4" s="149"/>
      <c r="AN4" s="135" t="s">
        <v>68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73</v>
      </c>
      <c r="K6" s="166"/>
      <c r="L6" s="164"/>
      <c r="M6" s="164"/>
      <c r="N6" s="164"/>
      <c r="O6" s="164"/>
      <c r="P6" s="165"/>
      <c r="Q6" s="167"/>
      <c r="R6" s="157" t="s">
        <v>89</v>
      </c>
      <c r="S6" s="158"/>
      <c r="T6" s="158"/>
      <c r="U6" s="158"/>
      <c r="V6" s="158"/>
      <c r="W6" s="158"/>
      <c r="X6" s="158"/>
      <c r="Y6" s="158"/>
      <c r="Z6" s="157" t="s">
        <v>90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87</v>
      </c>
      <c r="Y7" s="156"/>
      <c r="Z7" s="179" t="s">
        <v>3</v>
      </c>
      <c r="AA7" s="180"/>
      <c r="AB7" s="180"/>
      <c r="AC7" s="155"/>
      <c r="AD7" s="208" t="s">
        <v>87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83.09</v>
      </c>
      <c r="C9" s="51">
        <f t="shared" ref="C9:C32" si="0">AK9-AE9</f>
        <v>36.058423679092741</v>
      </c>
      <c r="D9" s="52">
        <f t="shared" ref="D9:D32" si="1">AM9-Y9</f>
        <v>71.862478030634506</v>
      </c>
      <c r="E9" s="59">
        <f t="shared" ref="E9:E32" si="2">(AG9+AI9)-Q9</f>
        <v>-24.830901709727232</v>
      </c>
      <c r="F9" s="76">
        <v>179.49</v>
      </c>
      <c r="G9" s="52">
        <f t="shared" ref="G9:G32" si="3">AJ9-AD9</f>
        <v>103.84761659246045</v>
      </c>
      <c r="H9" s="52">
        <f t="shared" ref="H9:H32" si="4">AL9-X9</f>
        <v>68.661487546185782</v>
      </c>
      <c r="I9" s="53">
        <f t="shared" ref="I9:I32" si="5">(AH9+AF9)-P9</f>
        <v>6.9808958613537575</v>
      </c>
      <c r="J9" s="58">
        <v>0</v>
      </c>
      <c r="K9" s="84">
        <v>30.23</v>
      </c>
      <c r="L9" s="67">
        <f>'[1]Exploitation '!M78</f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30.23</v>
      </c>
      <c r="R9" s="90">
        <v>0</v>
      </c>
      <c r="S9" s="84">
        <v>0</v>
      </c>
      <c r="T9" s="84">
        <v>0</v>
      </c>
      <c r="U9" s="84">
        <v>28.91</v>
      </c>
      <c r="V9" s="84">
        <v>0</v>
      </c>
      <c r="W9" s="84">
        <v>0</v>
      </c>
      <c r="X9" s="93">
        <f>R9+T9+V9</f>
        <v>0</v>
      </c>
      <c r="Y9" s="94">
        <f>S9+U9+W9</f>
        <v>28.91</v>
      </c>
      <c r="Z9" s="90">
        <v>0</v>
      </c>
      <c r="AA9" s="84">
        <v>0</v>
      </c>
      <c r="AB9" s="84">
        <v>0</v>
      </c>
      <c r="AC9" s="84">
        <v>36.58</v>
      </c>
      <c r="AD9" s="95">
        <f>Z9+AB9</f>
        <v>0</v>
      </c>
      <c r="AE9" s="52">
        <f>AA9+AC9</f>
        <v>36.58</v>
      </c>
      <c r="AF9" s="115">
        <v>0.16645241935483901</v>
      </c>
      <c r="AG9" s="116">
        <v>0.40281303763440901</v>
      </c>
      <c r="AH9" s="54">
        <f t="shared" ref="AH9:AH32" si="6">(F9+P9+X9+AD9)-(AJ9+AL9+AF9)</f>
        <v>6.8144434419989182</v>
      </c>
      <c r="AI9" s="63">
        <f t="shared" ref="AI9:AI32" si="7">(B9+Q9+Y9+AE9)-(AM9+AK9+AG9)</f>
        <v>4.9962852526383585</v>
      </c>
      <c r="AJ9" s="64">
        <v>103.84761659246045</v>
      </c>
      <c r="AK9" s="61">
        <v>72.638423679092739</v>
      </c>
      <c r="AL9" s="66">
        <v>68.661487546185782</v>
      </c>
      <c r="AM9" s="61">
        <v>100.7724780306345</v>
      </c>
      <c r="AS9" s="120"/>
      <c r="BA9" s="42"/>
      <c r="BB9" s="42"/>
    </row>
    <row r="10" spans="1:54" ht="15.75" x14ac:dyDescent="0.25">
      <c r="A10" s="25">
        <v>2</v>
      </c>
      <c r="B10" s="69">
        <v>85.08</v>
      </c>
      <c r="C10" s="51">
        <f t="shared" si="0"/>
        <v>31.578693709327283</v>
      </c>
      <c r="D10" s="52">
        <f t="shared" si="1"/>
        <v>78.227337606774086</v>
      </c>
      <c r="E10" s="59">
        <f t="shared" si="2"/>
        <v>-24.726031316101398</v>
      </c>
      <c r="F10" s="68">
        <v>172.99</v>
      </c>
      <c r="G10" s="52">
        <f t="shared" si="3"/>
        <v>99.009788267873958</v>
      </c>
      <c r="H10" s="52">
        <f t="shared" si="4"/>
        <v>67.246310280558518</v>
      </c>
      <c r="I10" s="53">
        <f t="shared" si="5"/>
        <v>6.7339014515675322</v>
      </c>
      <c r="J10" s="58">
        <v>0</v>
      </c>
      <c r="K10" s="81">
        <v>30.18</v>
      </c>
      <c r="L10" s="67">
        <f>'[1]Exploitation '!M79</f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30.18</v>
      </c>
      <c r="R10" s="90">
        <v>0</v>
      </c>
      <c r="S10" s="84">
        <v>0</v>
      </c>
      <c r="T10" s="84">
        <v>0</v>
      </c>
      <c r="U10" s="84">
        <v>28.9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28.9</v>
      </c>
      <c r="Z10" s="90">
        <v>0</v>
      </c>
      <c r="AA10" s="84">
        <v>0</v>
      </c>
      <c r="AB10" s="84">
        <v>0</v>
      </c>
      <c r="AC10" s="84">
        <v>36.61</v>
      </c>
      <c r="AD10" s="95">
        <f t="shared" ref="AD10:AD32" si="12">Z10+AB10</f>
        <v>0</v>
      </c>
      <c r="AE10" s="52">
        <f t="shared" ref="AE10:AE32" si="13">AA10+AC10</f>
        <v>36.61</v>
      </c>
      <c r="AF10" s="117">
        <v>0.16645241935483901</v>
      </c>
      <c r="AG10" s="116">
        <v>0.40281303763440901</v>
      </c>
      <c r="AH10" s="54">
        <f t="shared" si="6"/>
        <v>6.5674490322126928</v>
      </c>
      <c r="AI10" s="63">
        <f t="shared" si="7"/>
        <v>5.051155646264192</v>
      </c>
      <c r="AJ10" s="64">
        <v>99.009788267873958</v>
      </c>
      <c r="AK10" s="61">
        <v>68.188693709327282</v>
      </c>
      <c r="AL10" s="66">
        <v>67.246310280558518</v>
      </c>
      <c r="AM10" s="61">
        <v>107.12733760677409</v>
      </c>
      <c r="AS10" s="120"/>
      <c r="BA10" s="42"/>
      <c r="BB10" s="42"/>
    </row>
    <row r="11" spans="1:54" ht="15" customHeight="1" x14ac:dyDescent="0.25">
      <c r="A11" s="25">
        <v>3</v>
      </c>
      <c r="B11" s="69">
        <v>73.59</v>
      </c>
      <c r="C11" s="51">
        <f t="shared" si="0"/>
        <v>28.14133397127506</v>
      </c>
      <c r="D11" s="52">
        <f t="shared" si="1"/>
        <v>70.347555634687609</v>
      </c>
      <c r="E11" s="59">
        <f t="shared" si="2"/>
        <v>-24.89888960596269</v>
      </c>
      <c r="F11" s="68">
        <v>174.24</v>
      </c>
      <c r="G11" s="52">
        <f t="shared" si="3"/>
        <v>104.3925223520631</v>
      </c>
      <c r="H11" s="52">
        <f t="shared" si="4"/>
        <v>63.066077303833374</v>
      </c>
      <c r="I11" s="53">
        <f t="shared" si="5"/>
        <v>6.7814003441035302</v>
      </c>
      <c r="J11" s="58">
        <v>0</v>
      </c>
      <c r="K11" s="81">
        <v>30.02</v>
      </c>
      <c r="L11" s="67">
        <f>'[1]Exploitation '!M80</f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30.02</v>
      </c>
      <c r="R11" s="90">
        <v>0</v>
      </c>
      <c r="S11" s="84">
        <v>0</v>
      </c>
      <c r="T11" s="84">
        <v>0</v>
      </c>
      <c r="U11" s="84">
        <v>28.86</v>
      </c>
      <c r="V11" s="84">
        <v>0</v>
      </c>
      <c r="W11" s="84">
        <v>0</v>
      </c>
      <c r="X11" s="93">
        <f t="shared" si="10"/>
        <v>0</v>
      </c>
      <c r="Y11" s="94">
        <f t="shared" si="11"/>
        <v>28.86</v>
      </c>
      <c r="Z11" s="90">
        <v>0</v>
      </c>
      <c r="AA11" s="84">
        <v>0</v>
      </c>
      <c r="AB11" s="84">
        <v>0</v>
      </c>
      <c r="AC11" s="84">
        <v>36.409999999999997</v>
      </c>
      <c r="AD11" s="95">
        <f t="shared" si="12"/>
        <v>0</v>
      </c>
      <c r="AE11" s="52">
        <f t="shared" si="13"/>
        <v>36.409999999999997</v>
      </c>
      <c r="AF11" s="117">
        <v>0.16645241935483901</v>
      </c>
      <c r="AG11" s="116">
        <v>0.40281303763440901</v>
      </c>
      <c r="AH11" s="54">
        <f t="shared" si="6"/>
        <v>6.6149479247486909</v>
      </c>
      <c r="AI11" s="63">
        <f t="shared" si="7"/>
        <v>4.7182973564028998</v>
      </c>
      <c r="AJ11" s="64">
        <v>104.3925223520631</v>
      </c>
      <c r="AK11" s="61">
        <v>64.551333971275056</v>
      </c>
      <c r="AL11" s="66">
        <v>63.066077303833374</v>
      </c>
      <c r="AM11" s="61">
        <v>99.207555634687608</v>
      </c>
      <c r="AS11" s="120"/>
      <c r="BA11" s="42"/>
      <c r="BB11" s="42"/>
    </row>
    <row r="12" spans="1:54" ht="15" customHeight="1" x14ac:dyDescent="0.25">
      <c r="A12" s="25">
        <v>4</v>
      </c>
      <c r="B12" s="69">
        <v>75.84</v>
      </c>
      <c r="C12" s="51">
        <f t="shared" si="0"/>
        <v>27.369701548746569</v>
      </c>
      <c r="D12" s="52">
        <f t="shared" si="1"/>
        <v>73.407040231931319</v>
      </c>
      <c r="E12" s="59">
        <f t="shared" si="2"/>
        <v>-24.936741780677867</v>
      </c>
      <c r="F12" s="68">
        <v>172.65</v>
      </c>
      <c r="G12" s="52">
        <f t="shared" si="3"/>
        <v>103.51702609387237</v>
      </c>
      <c r="H12" s="52">
        <f t="shared" si="4"/>
        <v>62.411992150553075</v>
      </c>
      <c r="I12" s="53">
        <f t="shared" si="5"/>
        <v>6.7209817555745692</v>
      </c>
      <c r="J12" s="58">
        <v>0</v>
      </c>
      <c r="K12" s="81">
        <v>30.12</v>
      </c>
      <c r="L12" s="67">
        <f>'[1]Exploitation '!M81</f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30.12</v>
      </c>
      <c r="R12" s="90">
        <v>0</v>
      </c>
      <c r="S12" s="84">
        <v>0</v>
      </c>
      <c r="T12" s="84">
        <v>0</v>
      </c>
      <c r="U12" s="84">
        <v>28.8</v>
      </c>
      <c r="V12" s="84">
        <v>0</v>
      </c>
      <c r="W12" s="84">
        <v>0</v>
      </c>
      <c r="X12" s="93">
        <f t="shared" si="10"/>
        <v>0</v>
      </c>
      <c r="Y12" s="94">
        <f t="shared" si="11"/>
        <v>28.8</v>
      </c>
      <c r="Z12" s="90">
        <v>0</v>
      </c>
      <c r="AA12" s="84">
        <v>0</v>
      </c>
      <c r="AB12" s="84">
        <v>0</v>
      </c>
      <c r="AC12" s="84">
        <v>36.340000000000003</v>
      </c>
      <c r="AD12" s="95">
        <f t="shared" si="12"/>
        <v>0</v>
      </c>
      <c r="AE12" s="52">
        <f t="shared" si="13"/>
        <v>36.340000000000003</v>
      </c>
      <c r="AF12" s="117">
        <v>0.16645241935483901</v>
      </c>
      <c r="AG12" s="116">
        <v>0.40281303763440901</v>
      </c>
      <c r="AH12" s="54">
        <f t="shared" si="6"/>
        <v>6.5545293362197299</v>
      </c>
      <c r="AI12" s="63">
        <f t="shared" si="7"/>
        <v>4.7804451816877247</v>
      </c>
      <c r="AJ12" s="64">
        <v>103.51702609387237</v>
      </c>
      <c r="AK12" s="61">
        <v>63.709701548746573</v>
      </c>
      <c r="AL12" s="66">
        <v>62.411992150553075</v>
      </c>
      <c r="AM12" s="61">
        <v>102.20704023193132</v>
      </c>
      <c r="AS12" s="120"/>
      <c r="BA12" s="42"/>
      <c r="BB12" s="42"/>
    </row>
    <row r="13" spans="1:54" ht="15.75" x14ac:dyDescent="0.25">
      <c r="A13" s="25">
        <v>5</v>
      </c>
      <c r="B13" s="69">
        <v>76.63</v>
      </c>
      <c r="C13" s="51">
        <f t="shared" si="0"/>
        <v>27.877316307986277</v>
      </c>
      <c r="D13" s="52">
        <f t="shared" si="1"/>
        <v>73.689751174831727</v>
      </c>
      <c r="E13" s="59">
        <f t="shared" si="2"/>
        <v>-24.93706748281798</v>
      </c>
      <c r="F13" s="68">
        <v>170.88</v>
      </c>
      <c r="G13" s="52">
        <f t="shared" si="3"/>
        <v>101.80529895079844</v>
      </c>
      <c r="H13" s="52">
        <f t="shared" si="4"/>
        <v>62.420977691441131</v>
      </c>
      <c r="I13" s="53">
        <f t="shared" si="5"/>
        <v>6.6537233577604118</v>
      </c>
      <c r="J13" s="58">
        <v>0</v>
      </c>
      <c r="K13" s="81">
        <v>30.15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30.15</v>
      </c>
      <c r="R13" s="90">
        <v>0</v>
      </c>
      <c r="S13" s="84">
        <v>0</v>
      </c>
      <c r="T13" s="84">
        <v>0</v>
      </c>
      <c r="U13" s="84">
        <v>28.8</v>
      </c>
      <c r="V13" s="84">
        <v>0</v>
      </c>
      <c r="W13" s="84">
        <v>0</v>
      </c>
      <c r="X13" s="93">
        <f t="shared" si="10"/>
        <v>0</v>
      </c>
      <c r="Y13" s="94">
        <f t="shared" si="11"/>
        <v>28.8</v>
      </c>
      <c r="Z13" s="90">
        <v>0</v>
      </c>
      <c r="AA13" s="84">
        <v>0</v>
      </c>
      <c r="AB13" s="84">
        <v>0</v>
      </c>
      <c r="AC13" s="84">
        <v>36.58</v>
      </c>
      <c r="AD13" s="95">
        <f t="shared" si="12"/>
        <v>0</v>
      </c>
      <c r="AE13" s="52">
        <f t="shared" si="13"/>
        <v>36.58</v>
      </c>
      <c r="AF13" s="117">
        <v>0.16645241935483901</v>
      </c>
      <c r="AG13" s="116">
        <v>0.40281303763440901</v>
      </c>
      <c r="AH13" s="54">
        <f t="shared" si="6"/>
        <v>6.4872709384055725</v>
      </c>
      <c r="AI13" s="63">
        <f t="shared" si="7"/>
        <v>4.810119479547609</v>
      </c>
      <c r="AJ13" s="64">
        <v>101.80529895079844</v>
      </c>
      <c r="AK13" s="61">
        <v>64.457316307986275</v>
      </c>
      <c r="AL13" s="66">
        <v>62.420977691441131</v>
      </c>
      <c r="AM13" s="61">
        <v>102.48975117483172</v>
      </c>
      <c r="AS13" s="120"/>
      <c r="BA13" s="42"/>
      <c r="BB13" s="42"/>
    </row>
    <row r="14" spans="1:54" ht="15.75" customHeight="1" x14ac:dyDescent="0.25">
      <c r="A14" s="25">
        <v>6</v>
      </c>
      <c r="B14" s="69">
        <v>73.66</v>
      </c>
      <c r="C14" s="51">
        <f t="shared" si="0"/>
        <v>24.235480294410017</v>
      </c>
      <c r="D14" s="52">
        <f t="shared" si="1"/>
        <v>74.489568087553153</v>
      </c>
      <c r="E14" s="59">
        <f t="shared" si="2"/>
        <v>-25.065048381963152</v>
      </c>
      <c r="F14" s="68">
        <v>164.17</v>
      </c>
      <c r="G14" s="52">
        <f t="shared" si="3"/>
        <v>98.512816144103525</v>
      </c>
      <c r="H14" s="52">
        <f t="shared" si="4"/>
        <v>59.23563470265718</v>
      </c>
      <c r="I14" s="53">
        <f t="shared" si="5"/>
        <v>6.4215491532393107</v>
      </c>
      <c r="J14" s="58">
        <v>0</v>
      </c>
      <c r="K14" s="81">
        <v>30.18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30.18</v>
      </c>
      <c r="R14" s="90">
        <v>0.3</v>
      </c>
      <c r="S14" s="84">
        <v>0</v>
      </c>
      <c r="T14" s="84">
        <v>0</v>
      </c>
      <c r="U14" s="84">
        <v>28.8</v>
      </c>
      <c r="V14" s="84">
        <v>0</v>
      </c>
      <c r="W14" s="84">
        <v>0</v>
      </c>
      <c r="X14" s="93">
        <f t="shared" si="10"/>
        <v>0.3</v>
      </c>
      <c r="Y14" s="94">
        <f t="shared" si="11"/>
        <v>28.8</v>
      </c>
      <c r="Z14" s="90">
        <v>0.3</v>
      </c>
      <c r="AA14" s="84">
        <v>0</v>
      </c>
      <c r="AB14" s="84">
        <v>0</v>
      </c>
      <c r="AC14" s="84">
        <v>36.020000000000003</v>
      </c>
      <c r="AD14" s="95">
        <f t="shared" si="12"/>
        <v>0.3</v>
      </c>
      <c r="AE14" s="52">
        <f t="shared" si="13"/>
        <v>36.020000000000003</v>
      </c>
      <c r="AF14" s="117">
        <v>0.16645241935483901</v>
      </c>
      <c r="AG14" s="116">
        <v>0.40281303763440901</v>
      </c>
      <c r="AH14" s="54">
        <f t="shared" si="6"/>
        <v>6.2550967338844714</v>
      </c>
      <c r="AI14" s="63">
        <f t="shared" si="7"/>
        <v>4.7121385804024385</v>
      </c>
      <c r="AJ14" s="64">
        <v>98.812816144103522</v>
      </c>
      <c r="AK14" s="61">
        <v>60.25548029441002</v>
      </c>
      <c r="AL14" s="66">
        <v>59.535634702657177</v>
      </c>
      <c r="AM14" s="61">
        <v>103.28956808755315</v>
      </c>
      <c r="AS14" s="120"/>
      <c r="BA14" s="42"/>
      <c r="BB14" s="42"/>
    </row>
    <row r="15" spans="1:54" ht="15.75" x14ac:dyDescent="0.25">
      <c r="A15" s="25">
        <v>7</v>
      </c>
      <c r="B15" s="69">
        <v>72.789999999999992</v>
      </c>
      <c r="C15" s="51">
        <f t="shared" si="0"/>
        <v>25.764363597226684</v>
      </c>
      <c r="D15" s="52">
        <f t="shared" si="1"/>
        <v>72.025241878883293</v>
      </c>
      <c r="E15" s="59">
        <f t="shared" si="2"/>
        <v>-24.999605476109977</v>
      </c>
      <c r="F15" s="68">
        <v>152.59</v>
      </c>
      <c r="G15" s="52">
        <f t="shared" si="3"/>
        <v>90.495738202094671</v>
      </c>
      <c r="H15" s="52">
        <f t="shared" si="4"/>
        <v>55.985824111547039</v>
      </c>
      <c r="I15" s="53">
        <f t="shared" si="5"/>
        <v>6.1084376863582852</v>
      </c>
      <c r="J15" s="58">
        <v>0</v>
      </c>
      <c r="K15" s="81">
        <v>30.1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30.1</v>
      </c>
      <c r="R15" s="90">
        <v>1.74</v>
      </c>
      <c r="S15" s="84">
        <v>0</v>
      </c>
      <c r="T15" s="84">
        <v>0</v>
      </c>
      <c r="U15" s="84">
        <v>28.82</v>
      </c>
      <c r="V15" s="84">
        <v>0</v>
      </c>
      <c r="W15" s="84">
        <v>0</v>
      </c>
      <c r="X15" s="93">
        <f t="shared" si="10"/>
        <v>1.74</v>
      </c>
      <c r="Y15" s="94">
        <f t="shared" si="11"/>
        <v>28.82</v>
      </c>
      <c r="Z15" s="90">
        <v>2.2000000000000002</v>
      </c>
      <c r="AA15" s="84">
        <v>0</v>
      </c>
      <c r="AB15" s="84">
        <v>0</v>
      </c>
      <c r="AC15" s="84">
        <v>36.43</v>
      </c>
      <c r="AD15" s="95">
        <f t="shared" si="12"/>
        <v>2.2000000000000002</v>
      </c>
      <c r="AE15" s="52">
        <f t="shared" si="13"/>
        <v>36.43</v>
      </c>
      <c r="AF15" s="117">
        <v>0.16645241935483901</v>
      </c>
      <c r="AG15" s="116">
        <v>0.40281303763440901</v>
      </c>
      <c r="AH15" s="54">
        <f t="shared" si="6"/>
        <v>5.9419852670034459</v>
      </c>
      <c r="AI15" s="63">
        <f t="shared" si="7"/>
        <v>4.6975814862556149</v>
      </c>
      <c r="AJ15" s="64">
        <v>92.695738202094674</v>
      </c>
      <c r="AK15" s="61">
        <v>62.194363597226683</v>
      </c>
      <c r="AL15" s="66">
        <v>57.725824111547041</v>
      </c>
      <c r="AM15" s="61">
        <v>100.84524187888329</v>
      </c>
      <c r="AS15" s="120"/>
      <c r="BA15" s="42"/>
      <c r="BB15" s="42"/>
    </row>
    <row r="16" spans="1:54" ht="15.75" x14ac:dyDescent="0.25">
      <c r="A16" s="25">
        <v>8</v>
      </c>
      <c r="B16" s="69">
        <v>57.43</v>
      </c>
      <c r="C16" s="51">
        <f t="shared" si="0"/>
        <v>28.002301156372518</v>
      </c>
      <c r="D16" s="52">
        <f t="shared" si="1"/>
        <v>54.97805177676377</v>
      </c>
      <c r="E16" s="59">
        <f t="shared" si="2"/>
        <v>-25.550352933136327</v>
      </c>
      <c r="F16" s="68">
        <v>145.35</v>
      </c>
      <c r="G16" s="52">
        <f t="shared" si="3"/>
        <v>90.268783442102034</v>
      </c>
      <c r="H16" s="52">
        <f t="shared" si="4"/>
        <v>48.968598991371309</v>
      </c>
      <c r="I16" s="53">
        <f t="shared" si="5"/>
        <v>6.1126175665266365</v>
      </c>
      <c r="J16" s="58">
        <v>0</v>
      </c>
      <c r="K16" s="81">
        <v>30.23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30.23</v>
      </c>
      <c r="R16" s="90">
        <v>8.69</v>
      </c>
      <c r="S16" s="84">
        <v>0</v>
      </c>
      <c r="T16" s="84">
        <v>0</v>
      </c>
      <c r="U16" s="84">
        <v>28.82</v>
      </c>
      <c r="V16" s="84">
        <v>0</v>
      </c>
      <c r="W16" s="84">
        <v>0</v>
      </c>
      <c r="X16" s="93">
        <f t="shared" si="10"/>
        <v>8.69</v>
      </c>
      <c r="Y16" s="94">
        <f t="shared" si="11"/>
        <v>28.82</v>
      </c>
      <c r="Z16" s="90">
        <v>2.6</v>
      </c>
      <c r="AA16" s="84">
        <v>0</v>
      </c>
      <c r="AB16" s="84">
        <v>0</v>
      </c>
      <c r="AC16" s="84">
        <v>36.630000000000003</v>
      </c>
      <c r="AD16" s="95">
        <f t="shared" si="12"/>
        <v>2.6</v>
      </c>
      <c r="AE16" s="52">
        <f t="shared" si="13"/>
        <v>36.630000000000003</v>
      </c>
      <c r="AF16" s="117">
        <v>0.16645241935483901</v>
      </c>
      <c r="AG16" s="116">
        <v>0.40281303763440901</v>
      </c>
      <c r="AH16" s="54">
        <f t="shared" si="6"/>
        <v>5.9461651471717971</v>
      </c>
      <c r="AI16" s="63">
        <f t="shared" si="7"/>
        <v>4.2768340292292635</v>
      </c>
      <c r="AJ16" s="64">
        <v>92.868783442102028</v>
      </c>
      <c r="AK16" s="61">
        <v>64.63230115637252</v>
      </c>
      <c r="AL16" s="66">
        <v>57.658598991371306</v>
      </c>
      <c r="AM16" s="61">
        <v>83.798051776763771</v>
      </c>
      <c r="AS16" s="120"/>
      <c r="BA16" s="42"/>
      <c r="BB16" s="42"/>
    </row>
    <row r="17" spans="1:54" ht="15.75" x14ac:dyDescent="0.25">
      <c r="A17" s="25">
        <v>9</v>
      </c>
      <c r="B17" s="69">
        <v>60.31</v>
      </c>
      <c r="C17" s="51">
        <f t="shared" si="0"/>
        <v>25.558493109334357</v>
      </c>
      <c r="D17" s="52">
        <f t="shared" si="1"/>
        <v>60.328641864733513</v>
      </c>
      <c r="E17" s="59">
        <f t="shared" si="2"/>
        <v>-25.577134974067874</v>
      </c>
      <c r="F17" s="68">
        <v>133.29</v>
      </c>
      <c r="G17" s="52">
        <f t="shared" si="3"/>
        <v>88.267542064716295</v>
      </c>
      <c r="H17" s="52">
        <f t="shared" si="4"/>
        <v>38.846002178199214</v>
      </c>
      <c r="I17" s="53">
        <f t="shared" si="5"/>
        <v>6.176455757084482</v>
      </c>
      <c r="J17" s="58">
        <v>0</v>
      </c>
      <c r="K17" s="81">
        <v>30.35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30.35</v>
      </c>
      <c r="R17" s="90">
        <v>16.43</v>
      </c>
      <c r="S17" s="84">
        <v>0</v>
      </c>
      <c r="T17" s="84">
        <v>0</v>
      </c>
      <c r="U17" s="84">
        <v>28.69</v>
      </c>
      <c r="V17" s="84">
        <v>0</v>
      </c>
      <c r="W17" s="84">
        <v>0</v>
      </c>
      <c r="X17" s="93">
        <f t="shared" si="10"/>
        <v>16.43</v>
      </c>
      <c r="Y17" s="94">
        <f t="shared" si="11"/>
        <v>28.69</v>
      </c>
      <c r="Z17" s="90">
        <v>8.6</v>
      </c>
      <c r="AA17" s="84">
        <v>0</v>
      </c>
      <c r="AB17" s="84">
        <v>0</v>
      </c>
      <c r="AC17" s="84">
        <v>37.090000000000003</v>
      </c>
      <c r="AD17" s="95">
        <f t="shared" si="12"/>
        <v>8.6</v>
      </c>
      <c r="AE17" s="52">
        <f t="shared" si="13"/>
        <v>37.090000000000003</v>
      </c>
      <c r="AF17" s="117">
        <v>0.16645241935483901</v>
      </c>
      <c r="AG17" s="116">
        <v>0.40281303763440901</v>
      </c>
      <c r="AH17" s="54">
        <f t="shared" si="6"/>
        <v>6.0100033377296427</v>
      </c>
      <c r="AI17" s="63">
        <f t="shared" si="7"/>
        <v>4.3700519882977176</v>
      </c>
      <c r="AJ17" s="64">
        <v>96.867542064716289</v>
      </c>
      <c r="AK17" s="61">
        <v>62.64849310933436</v>
      </c>
      <c r="AL17" s="66">
        <v>55.276002178199214</v>
      </c>
      <c r="AM17" s="61">
        <v>89.01864186473351</v>
      </c>
      <c r="AS17" s="120"/>
      <c r="BA17" s="42"/>
      <c r="BB17" s="42"/>
    </row>
    <row r="18" spans="1:54" ht="15.75" x14ac:dyDescent="0.25">
      <c r="A18" s="25">
        <v>10</v>
      </c>
      <c r="B18" s="69">
        <v>64.2</v>
      </c>
      <c r="C18" s="51">
        <f t="shared" si="0"/>
        <v>28.263668252534259</v>
      </c>
      <c r="D18" s="52">
        <f t="shared" si="1"/>
        <v>61.179967903462199</v>
      </c>
      <c r="E18" s="59">
        <f t="shared" si="2"/>
        <v>-25.243636155996477</v>
      </c>
      <c r="F18" s="68">
        <v>116.47</v>
      </c>
      <c r="G18" s="52">
        <f t="shared" si="3"/>
        <v>74.952989055900673</v>
      </c>
      <c r="H18" s="52">
        <f t="shared" si="4"/>
        <v>35.744483043391888</v>
      </c>
      <c r="I18" s="53">
        <f t="shared" si="5"/>
        <v>5.7725279007074439</v>
      </c>
      <c r="J18" s="58">
        <v>0</v>
      </c>
      <c r="K18" s="81">
        <v>30.11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30.11</v>
      </c>
      <c r="R18" s="90">
        <v>21.92</v>
      </c>
      <c r="S18" s="84">
        <v>0</v>
      </c>
      <c r="T18" s="84">
        <v>0</v>
      </c>
      <c r="U18" s="84">
        <v>28.91</v>
      </c>
      <c r="V18" s="84">
        <v>0</v>
      </c>
      <c r="W18" s="84">
        <v>0</v>
      </c>
      <c r="X18" s="93">
        <f t="shared" si="10"/>
        <v>21.92</v>
      </c>
      <c r="Y18" s="94">
        <f t="shared" si="11"/>
        <v>28.91</v>
      </c>
      <c r="Z18" s="90">
        <v>9.3000000000000007</v>
      </c>
      <c r="AA18" s="84">
        <v>0</v>
      </c>
      <c r="AB18" s="84">
        <v>0</v>
      </c>
      <c r="AC18" s="84">
        <v>36.56</v>
      </c>
      <c r="AD18" s="95">
        <f t="shared" si="12"/>
        <v>9.3000000000000007</v>
      </c>
      <c r="AE18" s="52">
        <f t="shared" si="13"/>
        <v>36.56</v>
      </c>
      <c r="AF18" s="117">
        <v>0.16645241935483901</v>
      </c>
      <c r="AG18" s="116">
        <v>0.40281303763440901</v>
      </c>
      <c r="AH18" s="54">
        <f t="shared" si="6"/>
        <v>5.6060754813526046</v>
      </c>
      <c r="AI18" s="63">
        <f t="shared" si="7"/>
        <v>4.4635508063691134</v>
      </c>
      <c r="AJ18" s="64">
        <v>84.25298905590067</v>
      </c>
      <c r="AK18" s="61">
        <v>64.823668252534262</v>
      </c>
      <c r="AL18" s="66">
        <v>57.66448304339189</v>
      </c>
      <c r="AM18" s="61">
        <v>90.089967903462195</v>
      </c>
      <c r="AS18" s="120"/>
      <c r="BA18" s="42"/>
      <c r="BB18" s="42"/>
    </row>
    <row r="19" spans="1:54" ht="15.75" x14ac:dyDescent="0.25">
      <c r="A19" s="25">
        <v>11</v>
      </c>
      <c r="B19" s="69">
        <v>67.11</v>
      </c>
      <c r="C19" s="51">
        <f t="shared" si="0"/>
        <v>27.156563481066343</v>
      </c>
      <c r="D19" s="52">
        <f t="shared" si="1"/>
        <v>65.161007114333955</v>
      </c>
      <c r="E19" s="59">
        <f t="shared" si="2"/>
        <v>-25.207570595400306</v>
      </c>
      <c r="F19" s="68">
        <v>117.55</v>
      </c>
      <c r="G19" s="52">
        <f t="shared" si="3"/>
        <v>74.708898139115519</v>
      </c>
      <c r="H19" s="52">
        <f t="shared" si="4"/>
        <v>36.506190433231652</v>
      </c>
      <c r="I19" s="53">
        <f t="shared" si="5"/>
        <v>6.334911427652826</v>
      </c>
      <c r="J19" s="58">
        <v>0</v>
      </c>
      <c r="K19" s="81">
        <v>30.14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30.14</v>
      </c>
      <c r="R19" s="90">
        <v>33.840000000000003</v>
      </c>
      <c r="S19" s="84">
        <v>0</v>
      </c>
      <c r="T19" s="84">
        <v>0</v>
      </c>
      <c r="U19" s="84">
        <v>28.83</v>
      </c>
      <c r="V19" s="84">
        <v>0</v>
      </c>
      <c r="W19" s="84">
        <v>0</v>
      </c>
      <c r="X19" s="93">
        <f t="shared" si="10"/>
        <v>33.840000000000003</v>
      </c>
      <c r="Y19" s="94">
        <f t="shared" si="11"/>
        <v>28.83</v>
      </c>
      <c r="Z19" s="90">
        <v>11.1</v>
      </c>
      <c r="AA19" s="84">
        <v>0</v>
      </c>
      <c r="AB19" s="84">
        <v>0</v>
      </c>
      <c r="AC19" s="84">
        <v>36.06</v>
      </c>
      <c r="AD19" s="95">
        <f t="shared" si="12"/>
        <v>11.1</v>
      </c>
      <c r="AE19" s="52">
        <f t="shared" si="13"/>
        <v>36.06</v>
      </c>
      <c r="AF19" s="117">
        <v>0.16645241935483901</v>
      </c>
      <c r="AG19" s="116">
        <v>0.40281303763440901</v>
      </c>
      <c r="AH19" s="54">
        <f t="shared" si="6"/>
        <v>6.1684590082979867</v>
      </c>
      <c r="AI19" s="63">
        <f t="shared" si="7"/>
        <v>4.5296163669652856</v>
      </c>
      <c r="AJ19" s="64">
        <v>85.808898139115513</v>
      </c>
      <c r="AK19" s="61">
        <v>63.216563481066345</v>
      </c>
      <c r="AL19" s="66">
        <v>70.346190433231655</v>
      </c>
      <c r="AM19" s="61">
        <v>93.991007114333954</v>
      </c>
      <c r="AS19" s="120"/>
      <c r="BA19" s="42"/>
      <c r="BB19" s="42"/>
    </row>
    <row r="20" spans="1:54" ht="15.75" x14ac:dyDescent="0.25">
      <c r="A20" s="25">
        <v>12</v>
      </c>
      <c r="B20" s="69">
        <v>68.199999999999989</v>
      </c>
      <c r="C20" s="51">
        <f t="shared" si="0"/>
        <v>25.943393553968448</v>
      </c>
      <c r="D20" s="52">
        <f t="shared" si="1"/>
        <v>67.306867125268838</v>
      </c>
      <c r="E20" s="59">
        <f t="shared" si="2"/>
        <v>-25.050260679237319</v>
      </c>
      <c r="F20" s="68">
        <v>130.28</v>
      </c>
      <c r="G20" s="52">
        <f t="shared" si="3"/>
        <v>85.137105598882627</v>
      </c>
      <c r="H20" s="52">
        <f t="shared" si="4"/>
        <v>38.717165356016338</v>
      </c>
      <c r="I20" s="53">
        <f t="shared" si="5"/>
        <v>6.4257290451010354</v>
      </c>
      <c r="J20" s="58">
        <v>0</v>
      </c>
      <c r="K20" s="81">
        <v>30.03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30.03</v>
      </c>
      <c r="R20" s="90">
        <v>26.7</v>
      </c>
      <c r="S20" s="84">
        <v>0</v>
      </c>
      <c r="T20" s="84">
        <v>0</v>
      </c>
      <c r="U20" s="84">
        <v>28.81</v>
      </c>
      <c r="V20" s="84">
        <v>0</v>
      </c>
      <c r="W20" s="84">
        <v>0</v>
      </c>
      <c r="X20" s="93">
        <f t="shared" si="10"/>
        <v>26.7</v>
      </c>
      <c r="Y20" s="94">
        <f t="shared" si="11"/>
        <v>28.81</v>
      </c>
      <c r="Z20" s="90">
        <v>7.9</v>
      </c>
      <c r="AA20" s="84">
        <v>0</v>
      </c>
      <c r="AB20" s="84">
        <v>0</v>
      </c>
      <c r="AC20" s="84">
        <v>36.79</v>
      </c>
      <c r="AD20" s="95">
        <f t="shared" si="12"/>
        <v>7.9</v>
      </c>
      <c r="AE20" s="52">
        <f t="shared" si="13"/>
        <v>36.79</v>
      </c>
      <c r="AF20" s="117">
        <v>0.16645241935483901</v>
      </c>
      <c r="AG20" s="116">
        <v>0.40281303763440901</v>
      </c>
      <c r="AH20" s="54">
        <f t="shared" si="6"/>
        <v>6.259276625746196</v>
      </c>
      <c r="AI20" s="63">
        <f t="shared" si="7"/>
        <v>4.5769262831282731</v>
      </c>
      <c r="AJ20" s="64">
        <v>93.037105598882633</v>
      </c>
      <c r="AK20" s="61">
        <v>62.733393553968448</v>
      </c>
      <c r="AL20" s="66">
        <v>65.417165356016341</v>
      </c>
      <c r="AM20" s="61">
        <v>96.11686712526884</v>
      </c>
      <c r="AS20" s="120"/>
      <c r="BA20" s="42"/>
      <c r="BB20" s="42"/>
    </row>
    <row r="21" spans="1:54" ht="15.75" x14ac:dyDescent="0.25">
      <c r="A21" s="25">
        <v>13</v>
      </c>
      <c r="B21" s="69">
        <v>78.98</v>
      </c>
      <c r="C21" s="51">
        <f t="shared" si="0"/>
        <v>27.448480422071349</v>
      </c>
      <c r="D21" s="52">
        <f t="shared" si="1"/>
        <v>76.225009957900738</v>
      </c>
      <c r="E21" s="59">
        <f t="shared" si="2"/>
        <v>-24.693490379972094</v>
      </c>
      <c r="F21" s="68">
        <v>116.89</v>
      </c>
      <c r="G21" s="52">
        <f t="shared" si="3"/>
        <v>70.180489702404884</v>
      </c>
      <c r="H21" s="52">
        <f t="shared" si="4"/>
        <v>40.357879313826118</v>
      </c>
      <c r="I21" s="53">
        <f t="shared" si="5"/>
        <v>6.3516309837690121</v>
      </c>
      <c r="J21" s="58">
        <v>0</v>
      </c>
      <c r="K21" s="81">
        <v>30.26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30.26</v>
      </c>
      <c r="R21" s="90">
        <v>27.24</v>
      </c>
      <c r="S21" s="84">
        <v>0</v>
      </c>
      <c r="T21" s="84">
        <v>0</v>
      </c>
      <c r="U21" s="84">
        <v>39.200000000000003</v>
      </c>
      <c r="V21" s="84">
        <v>0</v>
      </c>
      <c r="W21" s="84">
        <v>0</v>
      </c>
      <c r="X21" s="93">
        <f t="shared" si="10"/>
        <v>27.24</v>
      </c>
      <c r="Y21" s="94">
        <f t="shared" si="11"/>
        <v>39.200000000000003</v>
      </c>
      <c r="Z21" s="90">
        <v>18.8</v>
      </c>
      <c r="AA21" s="84">
        <v>0</v>
      </c>
      <c r="AB21" s="84">
        <v>0</v>
      </c>
      <c r="AC21" s="84">
        <v>36.35</v>
      </c>
      <c r="AD21" s="95">
        <f t="shared" si="12"/>
        <v>18.8</v>
      </c>
      <c r="AE21" s="52">
        <f t="shared" si="13"/>
        <v>36.35</v>
      </c>
      <c r="AF21" s="117">
        <v>0.16645241935483901</v>
      </c>
      <c r="AG21" s="116">
        <v>0.40281303763440901</v>
      </c>
      <c r="AH21" s="54">
        <f t="shared" si="6"/>
        <v>6.1851785644141728</v>
      </c>
      <c r="AI21" s="63">
        <f t="shared" si="7"/>
        <v>5.1636965823934986</v>
      </c>
      <c r="AJ21" s="64">
        <v>88.980489702404881</v>
      </c>
      <c r="AK21" s="61">
        <v>63.79848042207135</v>
      </c>
      <c r="AL21" s="66">
        <v>67.597879313826112</v>
      </c>
      <c r="AM21" s="61">
        <v>115.42500995790074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80.97999999999999</v>
      </c>
      <c r="C22" s="51">
        <f t="shared" si="0"/>
        <v>31.191428653469323</v>
      </c>
      <c r="D22" s="52">
        <f t="shared" si="1"/>
        <v>74.283797704759735</v>
      </c>
      <c r="E22" s="59">
        <f t="shared" si="2"/>
        <v>-24.495226358229086</v>
      </c>
      <c r="F22" s="68">
        <v>124.23</v>
      </c>
      <c r="G22" s="52">
        <f t="shared" si="3"/>
        <v>81.900164353623367</v>
      </c>
      <c r="H22" s="52">
        <f t="shared" si="4"/>
        <v>35.887767022615748</v>
      </c>
      <c r="I22" s="53">
        <f t="shared" si="5"/>
        <v>6.4420686237608882</v>
      </c>
      <c r="J22" s="58">
        <v>0</v>
      </c>
      <c r="K22" s="81">
        <v>30.16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30.16</v>
      </c>
      <c r="R22" s="90">
        <v>25.08</v>
      </c>
      <c r="S22" s="84">
        <v>0</v>
      </c>
      <c r="T22" s="84">
        <v>0</v>
      </c>
      <c r="U22" s="84">
        <v>40.369999999999997</v>
      </c>
      <c r="V22" s="84">
        <v>0</v>
      </c>
      <c r="W22" s="84">
        <v>0</v>
      </c>
      <c r="X22" s="93">
        <f t="shared" si="10"/>
        <v>25.08</v>
      </c>
      <c r="Y22" s="94">
        <f t="shared" si="11"/>
        <v>40.369999999999997</v>
      </c>
      <c r="Z22" s="90">
        <v>16</v>
      </c>
      <c r="AA22" s="84">
        <v>0</v>
      </c>
      <c r="AB22" s="84">
        <v>0</v>
      </c>
      <c r="AC22" s="84">
        <v>36.79</v>
      </c>
      <c r="AD22" s="95">
        <f t="shared" si="12"/>
        <v>16</v>
      </c>
      <c r="AE22" s="52">
        <f t="shared" si="13"/>
        <v>36.79</v>
      </c>
      <c r="AF22" s="117">
        <v>0.16645241935483901</v>
      </c>
      <c r="AG22" s="116">
        <v>0.40281303763440901</v>
      </c>
      <c r="AH22" s="54">
        <f t="shared" si="6"/>
        <v>6.2756162044060488</v>
      </c>
      <c r="AI22" s="63">
        <f t="shared" si="7"/>
        <v>5.2619606041365046</v>
      </c>
      <c r="AJ22" s="64">
        <v>97.900164353623367</v>
      </c>
      <c r="AK22" s="61">
        <v>67.981428653469322</v>
      </c>
      <c r="AL22" s="66">
        <v>60.967767022615746</v>
      </c>
      <c r="AM22" s="61">
        <v>114.65379770475974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84.95</v>
      </c>
      <c r="C23" s="51">
        <f t="shared" si="0"/>
        <v>33.291810196038419</v>
      </c>
      <c r="D23" s="52">
        <f t="shared" si="1"/>
        <v>76.048466399627941</v>
      </c>
      <c r="E23" s="59">
        <f t="shared" si="2"/>
        <v>-24.390276595666368</v>
      </c>
      <c r="F23" s="68">
        <v>141.22999999999999</v>
      </c>
      <c r="G23" s="52">
        <f t="shared" si="3"/>
        <v>89.996397338830491</v>
      </c>
      <c r="H23" s="52">
        <f t="shared" si="4"/>
        <v>44.475381778617546</v>
      </c>
      <c r="I23" s="53">
        <f t="shared" si="5"/>
        <v>6.7582208825519663</v>
      </c>
      <c r="J23" s="58">
        <v>0</v>
      </c>
      <c r="K23" s="81">
        <v>30.12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30.12</v>
      </c>
      <c r="R23" s="90">
        <v>22.8</v>
      </c>
      <c r="S23" s="84">
        <v>0</v>
      </c>
      <c r="T23" s="84">
        <v>0</v>
      </c>
      <c r="U23" s="84">
        <v>39.200000000000003</v>
      </c>
      <c r="V23" s="84">
        <v>0</v>
      </c>
      <c r="W23" s="84">
        <v>0</v>
      </c>
      <c r="X23" s="93">
        <f t="shared" si="10"/>
        <v>22.8</v>
      </c>
      <c r="Y23" s="94">
        <f t="shared" si="11"/>
        <v>39.200000000000003</v>
      </c>
      <c r="Z23" s="90">
        <v>9.6</v>
      </c>
      <c r="AA23" s="84">
        <v>0</v>
      </c>
      <c r="AB23" s="84">
        <v>0</v>
      </c>
      <c r="AC23" s="84">
        <v>36.35</v>
      </c>
      <c r="AD23" s="95">
        <f t="shared" si="12"/>
        <v>9.6</v>
      </c>
      <c r="AE23" s="52">
        <f t="shared" si="13"/>
        <v>36.35</v>
      </c>
      <c r="AF23" s="117">
        <v>0.16645241935483901</v>
      </c>
      <c r="AG23" s="116">
        <v>0.40281303763440901</v>
      </c>
      <c r="AH23" s="54">
        <f t="shared" si="6"/>
        <v>6.5917684631971269</v>
      </c>
      <c r="AI23" s="63">
        <f t="shared" si="7"/>
        <v>5.3269103666992237</v>
      </c>
      <c r="AJ23" s="64">
        <v>99.596397338830485</v>
      </c>
      <c r="AK23" s="61">
        <v>69.641810196038421</v>
      </c>
      <c r="AL23" s="66">
        <v>67.275381778617543</v>
      </c>
      <c r="AM23" s="61">
        <v>115.24846639962794</v>
      </c>
      <c r="AS23" s="120"/>
      <c r="BA23" s="42"/>
      <c r="BB23" s="42"/>
    </row>
    <row r="24" spans="1:54" ht="15.75" x14ac:dyDescent="0.25">
      <c r="A24" s="25">
        <v>16</v>
      </c>
      <c r="B24" s="69">
        <v>77.94</v>
      </c>
      <c r="C24" s="51">
        <f t="shared" si="0"/>
        <v>28.755233465978179</v>
      </c>
      <c r="D24" s="52">
        <f t="shared" si="1"/>
        <v>74.216013790226029</v>
      </c>
      <c r="E24" s="59">
        <f t="shared" si="2"/>
        <v>-25.031247256204196</v>
      </c>
      <c r="F24" s="68">
        <v>132.41</v>
      </c>
      <c r="G24" s="52">
        <f t="shared" si="3"/>
        <v>85.180801174851908</v>
      </c>
      <c r="H24" s="52">
        <f t="shared" si="4"/>
        <v>40.415879216367905</v>
      </c>
      <c r="I24" s="53">
        <f t="shared" si="5"/>
        <v>6.8133196087801755</v>
      </c>
      <c r="J24" s="58">
        <v>0</v>
      </c>
      <c r="K24" s="81">
        <v>30.35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30.35</v>
      </c>
      <c r="R24" s="90">
        <v>34.270000000000003</v>
      </c>
      <c r="S24" s="84">
        <v>0</v>
      </c>
      <c r="T24" s="84">
        <v>0</v>
      </c>
      <c r="U24" s="84">
        <v>30.49</v>
      </c>
      <c r="V24" s="84">
        <v>0</v>
      </c>
      <c r="W24" s="84">
        <v>0</v>
      </c>
      <c r="X24" s="93">
        <f t="shared" si="10"/>
        <v>34.270000000000003</v>
      </c>
      <c r="Y24" s="94">
        <f t="shared" si="11"/>
        <v>30.49</v>
      </c>
      <c r="Z24" s="90">
        <v>8.4</v>
      </c>
      <c r="AA24" s="84">
        <v>0</v>
      </c>
      <c r="AB24" s="84">
        <v>0</v>
      </c>
      <c r="AC24" s="84">
        <v>37.159999999999997</v>
      </c>
      <c r="AD24" s="95">
        <f t="shared" si="12"/>
        <v>8.4</v>
      </c>
      <c r="AE24" s="52">
        <f t="shared" si="13"/>
        <v>37.159999999999997</v>
      </c>
      <c r="AF24" s="117">
        <v>0.16645241935483901</v>
      </c>
      <c r="AG24" s="116">
        <v>0.40281303763440901</v>
      </c>
      <c r="AH24" s="54">
        <f t="shared" si="6"/>
        <v>6.6468671894253362</v>
      </c>
      <c r="AI24" s="63">
        <f t="shared" si="7"/>
        <v>4.9159397061613959</v>
      </c>
      <c r="AJ24" s="64">
        <v>93.580801174851914</v>
      </c>
      <c r="AK24" s="61">
        <v>65.915233465978176</v>
      </c>
      <c r="AL24" s="66">
        <v>74.685879216367908</v>
      </c>
      <c r="AM24" s="61">
        <v>104.70601379022602</v>
      </c>
      <c r="AS24" s="120"/>
      <c r="BA24" s="42"/>
      <c r="BB24" s="42"/>
    </row>
    <row r="25" spans="1:54" ht="15.75" x14ac:dyDescent="0.25">
      <c r="A25" s="25">
        <v>17</v>
      </c>
      <c r="B25" s="69">
        <v>76.36</v>
      </c>
      <c r="C25" s="51">
        <f t="shared" si="0"/>
        <v>29.751287034423342</v>
      </c>
      <c r="D25" s="52">
        <f t="shared" si="1"/>
        <v>72.435122926371946</v>
      </c>
      <c r="E25" s="59">
        <f t="shared" si="2"/>
        <v>-25.826409960795285</v>
      </c>
      <c r="F25" s="68">
        <v>167.53</v>
      </c>
      <c r="G25" s="52">
        <f t="shared" si="3"/>
        <v>110.42869054411842</v>
      </c>
      <c r="H25" s="52">
        <f t="shared" si="4"/>
        <v>50.105973908828219</v>
      </c>
      <c r="I25" s="53">
        <f t="shared" si="5"/>
        <v>6.9953355470533714</v>
      </c>
      <c r="J25" s="58">
        <v>0</v>
      </c>
      <c r="K25" s="81">
        <v>31.16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31.16</v>
      </c>
      <c r="R25" s="90">
        <v>10.54</v>
      </c>
      <c r="S25" s="84">
        <v>0</v>
      </c>
      <c r="T25" s="84">
        <v>0</v>
      </c>
      <c r="U25" s="84">
        <v>31.04</v>
      </c>
      <c r="V25" s="84">
        <v>0</v>
      </c>
      <c r="W25" s="84">
        <v>0</v>
      </c>
      <c r="X25" s="93">
        <f t="shared" si="10"/>
        <v>10.54</v>
      </c>
      <c r="Y25" s="94">
        <f t="shared" si="11"/>
        <v>31.04</v>
      </c>
      <c r="Z25" s="90">
        <v>1.8</v>
      </c>
      <c r="AA25" s="84">
        <v>0</v>
      </c>
      <c r="AB25" s="84">
        <v>0</v>
      </c>
      <c r="AC25" s="84">
        <v>37.909999999999997</v>
      </c>
      <c r="AD25" s="95">
        <f t="shared" si="12"/>
        <v>1.8</v>
      </c>
      <c r="AE25" s="52">
        <f t="shared" si="13"/>
        <v>37.909999999999997</v>
      </c>
      <c r="AF25" s="117">
        <v>0.16645241935483901</v>
      </c>
      <c r="AG25" s="116">
        <v>0.40281303763440901</v>
      </c>
      <c r="AH25" s="54">
        <f t="shared" si="6"/>
        <v>6.828883127698532</v>
      </c>
      <c r="AI25" s="63">
        <f t="shared" si="7"/>
        <v>4.9307770015703056</v>
      </c>
      <c r="AJ25" s="64">
        <v>112.22869054411842</v>
      </c>
      <c r="AK25" s="61">
        <v>67.661287034423339</v>
      </c>
      <c r="AL25" s="66">
        <v>60.645973908828218</v>
      </c>
      <c r="AM25" s="61">
        <v>103.47512292637195</v>
      </c>
      <c r="AS25" s="120"/>
      <c r="BA25" s="42"/>
      <c r="BB25" s="42"/>
    </row>
    <row r="26" spans="1:54" ht="15.75" x14ac:dyDescent="0.25">
      <c r="A26" s="25">
        <v>18</v>
      </c>
      <c r="B26" s="69">
        <v>79.599999999999994</v>
      </c>
      <c r="C26" s="51">
        <f t="shared" si="0"/>
        <v>35.913083831306054</v>
      </c>
      <c r="D26" s="52">
        <f t="shared" si="1"/>
        <v>69.881346027986822</v>
      </c>
      <c r="E26" s="59">
        <f t="shared" si="2"/>
        <v>-26.194429859292875</v>
      </c>
      <c r="F26" s="68">
        <v>182.15</v>
      </c>
      <c r="G26" s="52">
        <f t="shared" si="3"/>
        <v>107.71272966617882</v>
      </c>
      <c r="H26" s="52">
        <f t="shared" si="4"/>
        <v>67.355296645005922</v>
      </c>
      <c r="I26" s="53">
        <f t="shared" si="5"/>
        <v>7.0819736888152809</v>
      </c>
      <c r="J26" s="58">
        <v>0</v>
      </c>
      <c r="K26" s="81">
        <v>31.64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31.64</v>
      </c>
      <c r="R26" s="90">
        <v>0</v>
      </c>
      <c r="S26" s="84">
        <v>0</v>
      </c>
      <c r="T26" s="84">
        <v>0</v>
      </c>
      <c r="U26" s="84">
        <v>31.64</v>
      </c>
      <c r="V26" s="84">
        <v>0</v>
      </c>
      <c r="W26" s="84">
        <v>0</v>
      </c>
      <c r="X26" s="93">
        <f t="shared" si="10"/>
        <v>0</v>
      </c>
      <c r="Y26" s="94">
        <f t="shared" si="11"/>
        <v>31.64</v>
      </c>
      <c r="Z26" s="90">
        <v>0</v>
      </c>
      <c r="AA26" s="84">
        <v>0</v>
      </c>
      <c r="AB26" s="84">
        <v>0</v>
      </c>
      <c r="AC26" s="84">
        <v>37.590000000000003</v>
      </c>
      <c r="AD26" s="95">
        <f t="shared" si="12"/>
        <v>0</v>
      </c>
      <c r="AE26" s="52">
        <f t="shared" si="13"/>
        <v>37.590000000000003</v>
      </c>
      <c r="AF26" s="117">
        <v>0.16645241935483901</v>
      </c>
      <c r="AG26" s="116">
        <v>0.40281303763440901</v>
      </c>
      <c r="AH26" s="54">
        <f t="shared" si="6"/>
        <v>6.9155212694604415</v>
      </c>
      <c r="AI26" s="63">
        <f t="shared" si="7"/>
        <v>5.0427571030727165</v>
      </c>
      <c r="AJ26" s="64">
        <v>107.71272966617882</v>
      </c>
      <c r="AK26" s="61">
        <v>73.503083831306057</v>
      </c>
      <c r="AL26" s="127">
        <v>67.355296645005922</v>
      </c>
      <c r="AM26" s="61">
        <v>101.52134602798682</v>
      </c>
      <c r="AS26" s="120"/>
      <c r="BA26" s="42"/>
      <c r="BB26" s="42"/>
    </row>
    <row r="27" spans="1:54" ht="15.75" x14ac:dyDescent="0.25">
      <c r="A27" s="25">
        <v>19</v>
      </c>
      <c r="B27" s="69">
        <v>116.78</v>
      </c>
      <c r="C27" s="51">
        <f t="shared" si="0"/>
        <v>51.390892270943475</v>
      </c>
      <c r="D27" s="52">
        <f t="shared" si="1"/>
        <v>90.650451308393912</v>
      </c>
      <c r="E27" s="59">
        <f t="shared" si="2"/>
        <v>-25.261343579337371</v>
      </c>
      <c r="F27" s="68">
        <v>226.61</v>
      </c>
      <c r="G27" s="52">
        <f t="shared" si="3"/>
        <v>142.55973117913933</v>
      </c>
      <c r="H27" s="52">
        <f t="shared" si="4"/>
        <v>75.278843888323692</v>
      </c>
      <c r="I27" s="53">
        <f t="shared" si="5"/>
        <v>8.7714249325370002</v>
      </c>
      <c r="J27" s="58">
        <v>0</v>
      </c>
      <c r="K27" s="81">
        <v>31.78</v>
      </c>
      <c r="L27" s="67">
        <f>'[1]Exploitation '!M96</f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31.78</v>
      </c>
      <c r="R27" s="90">
        <v>0</v>
      </c>
      <c r="S27" s="84">
        <v>0</v>
      </c>
      <c r="T27" s="84">
        <v>0</v>
      </c>
      <c r="U27" s="84">
        <v>31.78</v>
      </c>
      <c r="V27" s="84">
        <v>0</v>
      </c>
      <c r="W27" s="84">
        <v>0</v>
      </c>
      <c r="X27" s="93">
        <f t="shared" si="10"/>
        <v>0</v>
      </c>
      <c r="Y27" s="94">
        <f t="shared" si="11"/>
        <v>31.78</v>
      </c>
      <c r="Z27" s="90">
        <v>0</v>
      </c>
      <c r="AA27" s="84">
        <v>0</v>
      </c>
      <c r="AB27" s="84">
        <v>0</v>
      </c>
      <c r="AC27" s="84">
        <v>38.46</v>
      </c>
      <c r="AD27" s="95">
        <f t="shared" si="12"/>
        <v>0</v>
      </c>
      <c r="AE27" s="52">
        <f t="shared" si="13"/>
        <v>38.46</v>
      </c>
      <c r="AF27" s="117">
        <v>0.16645241935483901</v>
      </c>
      <c r="AG27" s="116">
        <v>0.40281303763440901</v>
      </c>
      <c r="AH27" s="54">
        <f t="shared" si="6"/>
        <v>8.6049725131821617</v>
      </c>
      <c r="AI27" s="63">
        <f t="shared" si="7"/>
        <v>6.1158433830282206</v>
      </c>
      <c r="AJ27" s="64">
        <v>142.55973117913933</v>
      </c>
      <c r="AK27" s="61">
        <v>89.850892270943476</v>
      </c>
      <c r="AL27" s="127">
        <v>75.278843888323692</v>
      </c>
      <c r="AM27" s="61">
        <v>122.43045130839391</v>
      </c>
      <c r="AS27" s="120"/>
      <c r="BA27" s="42"/>
      <c r="BB27" s="42"/>
    </row>
    <row r="28" spans="1:54" ht="15.75" x14ac:dyDescent="0.25">
      <c r="A28" s="25">
        <v>20</v>
      </c>
      <c r="B28" s="69">
        <v>115.98</v>
      </c>
      <c r="C28" s="51">
        <f t="shared" si="0"/>
        <v>55.604127532146521</v>
      </c>
      <c r="D28" s="52">
        <f t="shared" si="1"/>
        <v>85.90777598105322</v>
      </c>
      <c r="E28" s="59">
        <f t="shared" si="2"/>
        <v>-25.531903513199772</v>
      </c>
      <c r="F28" s="68">
        <v>225.62</v>
      </c>
      <c r="G28" s="52">
        <f t="shared" si="3"/>
        <v>131.2160515741389</v>
      </c>
      <c r="H28" s="52">
        <f t="shared" si="4"/>
        <v>85.670142976463453</v>
      </c>
      <c r="I28" s="53">
        <f t="shared" si="5"/>
        <v>8.7338054493976625</v>
      </c>
      <c r="J28" s="58">
        <v>0</v>
      </c>
      <c r="K28" s="81">
        <v>32.049999999999997</v>
      </c>
      <c r="L28" s="67">
        <f>'[1]Exploitation '!M97</f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32.049999999999997</v>
      </c>
      <c r="R28" s="90">
        <v>0</v>
      </c>
      <c r="S28" s="84">
        <v>0</v>
      </c>
      <c r="T28" s="84">
        <v>0</v>
      </c>
      <c r="U28" s="84">
        <v>32.049999999999997</v>
      </c>
      <c r="V28" s="84">
        <v>0</v>
      </c>
      <c r="W28" s="84">
        <v>0</v>
      </c>
      <c r="X28" s="93">
        <f t="shared" si="10"/>
        <v>0</v>
      </c>
      <c r="Y28" s="94">
        <f t="shared" si="11"/>
        <v>32.049999999999997</v>
      </c>
      <c r="Z28" s="90">
        <v>0</v>
      </c>
      <c r="AA28" s="84">
        <v>0</v>
      </c>
      <c r="AB28" s="84">
        <v>0</v>
      </c>
      <c r="AC28" s="84">
        <v>38.700000000000003</v>
      </c>
      <c r="AD28" s="95">
        <f t="shared" si="12"/>
        <v>0</v>
      </c>
      <c r="AE28" s="52">
        <f t="shared" si="13"/>
        <v>38.700000000000003</v>
      </c>
      <c r="AF28" s="117">
        <v>0.16645241935483901</v>
      </c>
      <c r="AG28" s="116">
        <v>0.40281303763440901</v>
      </c>
      <c r="AH28" s="54">
        <f t="shared" si="6"/>
        <v>8.567353030042824</v>
      </c>
      <c r="AI28" s="63">
        <f t="shared" si="7"/>
        <v>6.1152834491658155</v>
      </c>
      <c r="AJ28" s="64">
        <v>131.2160515741389</v>
      </c>
      <c r="AK28" s="61">
        <v>94.304127532146524</v>
      </c>
      <c r="AL28" s="127">
        <v>85.670142976463453</v>
      </c>
      <c r="AM28" s="61">
        <v>117.95777598105322</v>
      </c>
      <c r="AS28" s="120"/>
      <c r="BA28" s="42"/>
      <c r="BB28" s="42"/>
    </row>
    <row r="29" spans="1:54" ht="15.75" x14ac:dyDescent="0.25">
      <c r="A29" s="25">
        <v>21</v>
      </c>
      <c r="B29" s="69">
        <v>116.56</v>
      </c>
      <c r="C29" s="51">
        <f t="shared" si="0"/>
        <v>54.705102071082848</v>
      </c>
      <c r="D29" s="52">
        <f t="shared" si="1"/>
        <v>87.729470326850461</v>
      </c>
      <c r="E29" s="59">
        <f t="shared" si="2"/>
        <v>-25.874572397933285</v>
      </c>
      <c r="F29" s="68">
        <v>224.2</v>
      </c>
      <c r="G29" s="52">
        <f t="shared" si="3"/>
        <v>128.54306407808227</v>
      </c>
      <c r="H29" s="52">
        <f t="shared" si="4"/>
        <v>86.977089723189366</v>
      </c>
      <c r="I29" s="53">
        <f t="shared" si="5"/>
        <v>8.67984619872834</v>
      </c>
      <c r="J29" s="58">
        <v>0</v>
      </c>
      <c r="K29" s="81">
        <v>32.299999999999997</v>
      </c>
      <c r="L29" s="67">
        <f>'[1]Exploitation '!M98</f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32.299999999999997</v>
      </c>
      <c r="R29" s="90">
        <v>0</v>
      </c>
      <c r="S29" s="84">
        <v>0</v>
      </c>
      <c r="T29" s="84">
        <v>0</v>
      </c>
      <c r="U29" s="84">
        <v>29.41</v>
      </c>
      <c r="V29" s="84">
        <v>0</v>
      </c>
      <c r="W29" s="84">
        <v>0</v>
      </c>
      <c r="X29" s="93">
        <f t="shared" si="10"/>
        <v>0</v>
      </c>
      <c r="Y29" s="94">
        <f t="shared" si="11"/>
        <v>29.41</v>
      </c>
      <c r="Z29" s="90">
        <v>0</v>
      </c>
      <c r="AA29" s="84">
        <v>0</v>
      </c>
      <c r="AB29" s="84">
        <v>0</v>
      </c>
      <c r="AC29" s="84">
        <v>37.200000000000003</v>
      </c>
      <c r="AD29" s="95">
        <f t="shared" si="12"/>
        <v>0</v>
      </c>
      <c r="AE29" s="52">
        <f t="shared" si="13"/>
        <v>37.200000000000003</v>
      </c>
      <c r="AF29" s="117">
        <v>0.16645241935483901</v>
      </c>
      <c r="AG29" s="116">
        <v>0.40281303763440901</v>
      </c>
      <c r="AH29" s="54">
        <f t="shared" si="6"/>
        <v>8.5133937793735015</v>
      </c>
      <c r="AI29" s="63">
        <f t="shared" si="7"/>
        <v>6.0226145644323026</v>
      </c>
      <c r="AJ29" s="64">
        <v>128.54306407808227</v>
      </c>
      <c r="AK29" s="61">
        <v>91.905102071082851</v>
      </c>
      <c r="AL29" s="127">
        <v>86.977089723189366</v>
      </c>
      <c r="AM29" s="61">
        <v>117.13947032685046</v>
      </c>
      <c r="AS29" s="120"/>
      <c r="BA29" s="42"/>
      <c r="BB29" s="42"/>
    </row>
    <row r="30" spans="1:54" ht="15.75" x14ac:dyDescent="0.25">
      <c r="A30" s="25">
        <v>22</v>
      </c>
      <c r="B30" s="69">
        <v>119.14000000000001</v>
      </c>
      <c r="C30" s="51">
        <f t="shared" si="0"/>
        <v>48.284576621963865</v>
      </c>
      <c r="D30" s="52">
        <f t="shared" si="1"/>
        <v>96.561526394816809</v>
      </c>
      <c r="E30" s="59">
        <f t="shared" si="2"/>
        <v>-25.706103016780681</v>
      </c>
      <c r="F30" s="68">
        <v>217.49</v>
      </c>
      <c r="G30" s="52">
        <f t="shared" si="3"/>
        <v>123.68573402714793</v>
      </c>
      <c r="H30" s="52">
        <f t="shared" si="4"/>
        <v>85.379396100810425</v>
      </c>
      <c r="I30" s="53">
        <f t="shared" si="5"/>
        <v>8.4248698720416524</v>
      </c>
      <c r="J30" s="58">
        <v>0</v>
      </c>
      <c r="K30" s="81">
        <v>32.22</v>
      </c>
      <c r="L30" s="67">
        <f>'[1]Exploitation '!M99</f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32.22</v>
      </c>
      <c r="R30" s="90">
        <v>0</v>
      </c>
      <c r="S30" s="84">
        <v>0</v>
      </c>
      <c r="T30" s="84">
        <v>0</v>
      </c>
      <c r="U30" s="84">
        <v>29.41</v>
      </c>
      <c r="V30" s="84">
        <v>0</v>
      </c>
      <c r="W30" s="84">
        <v>0</v>
      </c>
      <c r="X30" s="93">
        <f t="shared" si="10"/>
        <v>0</v>
      </c>
      <c r="Y30" s="94">
        <f t="shared" si="11"/>
        <v>29.41</v>
      </c>
      <c r="Z30" s="90">
        <v>0</v>
      </c>
      <c r="AA30" s="84">
        <v>0</v>
      </c>
      <c r="AB30" s="84">
        <v>0</v>
      </c>
      <c r="AC30" s="84">
        <v>37.86</v>
      </c>
      <c r="AD30" s="95">
        <f t="shared" si="12"/>
        <v>0</v>
      </c>
      <c r="AE30" s="52">
        <f t="shared" si="13"/>
        <v>37.86</v>
      </c>
      <c r="AF30" s="117">
        <v>0.16645241935483901</v>
      </c>
      <c r="AG30" s="116">
        <v>0.40281303763440901</v>
      </c>
      <c r="AH30" s="54">
        <f t="shared" si="6"/>
        <v>8.2584174526868139</v>
      </c>
      <c r="AI30" s="63">
        <f t="shared" si="7"/>
        <v>6.1110839455849089</v>
      </c>
      <c r="AJ30" s="64">
        <v>123.68573402714793</v>
      </c>
      <c r="AK30" s="61">
        <v>86.144576621963864</v>
      </c>
      <c r="AL30" s="127">
        <v>85.379396100810425</v>
      </c>
      <c r="AM30" s="61">
        <v>125.97152639481681</v>
      </c>
      <c r="AS30" s="120"/>
      <c r="BA30" s="42"/>
      <c r="BB30" s="42"/>
    </row>
    <row r="31" spans="1:54" ht="15.75" x14ac:dyDescent="0.25">
      <c r="A31" s="25">
        <v>23</v>
      </c>
      <c r="B31" s="69">
        <v>107.12</v>
      </c>
      <c r="C31" s="51">
        <f t="shared" si="0"/>
        <v>42.320809225262089</v>
      </c>
      <c r="D31" s="52">
        <f t="shared" si="1"/>
        <v>90.821453033973825</v>
      </c>
      <c r="E31" s="59">
        <f t="shared" si="2"/>
        <v>-26.02226225923593</v>
      </c>
      <c r="F31" s="68">
        <v>206.47</v>
      </c>
      <c r="G31" s="52">
        <f t="shared" si="3"/>
        <v>119.13408112800242</v>
      </c>
      <c r="H31" s="52">
        <f t="shared" si="4"/>
        <v>79.329802448717444</v>
      </c>
      <c r="I31" s="53">
        <f t="shared" si="5"/>
        <v>8.0061164232801314</v>
      </c>
      <c r="J31" s="58">
        <v>0</v>
      </c>
      <c r="K31" s="81">
        <v>32.21</v>
      </c>
      <c r="L31" s="67">
        <f>'[1]Exploitation '!M100</f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32.21</v>
      </c>
      <c r="R31" s="90">
        <v>0</v>
      </c>
      <c r="S31" s="84">
        <v>0</v>
      </c>
      <c r="T31" s="84">
        <v>0</v>
      </c>
      <c r="U31" s="84">
        <v>30.17</v>
      </c>
      <c r="V31" s="84">
        <v>0</v>
      </c>
      <c r="W31" s="84">
        <v>0</v>
      </c>
      <c r="X31" s="93">
        <f t="shared" si="10"/>
        <v>0</v>
      </c>
      <c r="Y31" s="94">
        <f t="shared" si="11"/>
        <v>30.17</v>
      </c>
      <c r="Z31" s="90">
        <v>0</v>
      </c>
      <c r="AA31" s="84">
        <v>0</v>
      </c>
      <c r="AB31" s="84">
        <v>0</v>
      </c>
      <c r="AC31" s="84">
        <v>37.479999999999997</v>
      </c>
      <c r="AD31" s="95">
        <f t="shared" si="12"/>
        <v>0</v>
      </c>
      <c r="AE31" s="52">
        <f t="shared" si="13"/>
        <v>37.479999999999997</v>
      </c>
      <c r="AF31" s="117">
        <v>0.16645241935483901</v>
      </c>
      <c r="AG31" s="116">
        <v>0.40281303763440901</v>
      </c>
      <c r="AH31" s="54">
        <f t="shared" si="6"/>
        <v>7.8396640039252929</v>
      </c>
      <c r="AI31" s="63">
        <f t="shared" si="7"/>
        <v>5.7849247031296613</v>
      </c>
      <c r="AJ31" s="64">
        <v>119.13408112800242</v>
      </c>
      <c r="AK31" s="61">
        <v>79.800809225262086</v>
      </c>
      <c r="AL31" s="127">
        <v>79.329802448717444</v>
      </c>
      <c r="AM31" s="61">
        <v>120.99145303397383</v>
      </c>
      <c r="AS31" s="120"/>
      <c r="BA31" s="42"/>
      <c r="BB31" s="42"/>
    </row>
    <row r="32" spans="1:54" ht="16.5" thickBot="1" x14ac:dyDescent="0.3">
      <c r="A32" s="26">
        <v>24</v>
      </c>
      <c r="B32" s="70">
        <v>100.78999999999999</v>
      </c>
      <c r="C32" s="55">
        <f t="shared" si="0"/>
        <v>36.639485752664463</v>
      </c>
      <c r="D32" s="52">
        <f t="shared" si="1"/>
        <v>90.5038332369747</v>
      </c>
      <c r="E32" s="59">
        <f t="shared" si="2"/>
        <v>-26.353318989639178</v>
      </c>
      <c r="F32" s="71">
        <v>188.71</v>
      </c>
      <c r="G32" s="56">
        <f t="shared" si="3"/>
        <v>107.78344116784039</v>
      </c>
      <c r="H32" s="52">
        <f t="shared" si="4"/>
        <v>73.595310239179071</v>
      </c>
      <c r="I32" s="53">
        <f t="shared" si="5"/>
        <v>7.3312485929805282</v>
      </c>
      <c r="J32" s="58">
        <v>0</v>
      </c>
      <c r="K32" s="81">
        <v>32.369999999999997</v>
      </c>
      <c r="L32" s="67">
        <f>'[1]Exploitation '!M101</f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32.369999999999997</v>
      </c>
      <c r="R32" s="90">
        <v>0</v>
      </c>
      <c r="S32" s="84">
        <v>0</v>
      </c>
      <c r="T32" s="84">
        <v>0</v>
      </c>
      <c r="U32" s="84">
        <v>30.17</v>
      </c>
      <c r="V32" s="84">
        <v>0</v>
      </c>
      <c r="W32" s="84">
        <v>0</v>
      </c>
      <c r="X32" s="93">
        <f t="shared" si="10"/>
        <v>0</v>
      </c>
      <c r="Y32" s="94">
        <f t="shared" si="11"/>
        <v>30.17</v>
      </c>
      <c r="Z32" s="91">
        <v>0</v>
      </c>
      <c r="AA32" s="92">
        <v>0</v>
      </c>
      <c r="AB32" s="92">
        <v>0</v>
      </c>
      <c r="AC32" s="92">
        <v>37.54</v>
      </c>
      <c r="AD32" s="95">
        <f t="shared" si="12"/>
        <v>0</v>
      </c>
      <c r="AE32" s="52">
        <f t="shared" si="13"/>
        <v>37.54</v>
      </c>
      <c r="AF32" s="117">
        <v>0.16645241935483901</v>
      </c>
      <c r="AG32" s="116">
        <v>0.40281303763440901</v>
      </c>
      <c r="AH32" s="54">
        <f t="shared" si="6"/>
        <v>7.1647961736256889</v>
      </c>
      <c r="AI32" s="63">
        <f t="shared" si="7"/>
        <v>5.6138679727264105</v>
      </c>
      <c r="AJ32" s="65">
        <v>107.78344116784039</v>
      </c>
      <c r="AK32" s="62">
        <v>74.179485752664462</v>
      </c>
      <c r="AL32" s="128">
        <v>73.595310239179071</v>
      </c>
      <c r="AM32" s="62">
        <v>120.6738332369747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119.14000000000001</v>
      </c>
      <c r="C33" s="40">
        <f t="shared" ref="C33:AE33" si="14">MAX(C9:C32)</f>
        <v>55.604127532146521</v>
      </c>
      <c r="D33" s="40">
        <f t="shared" si="14"/>
        <v>96.561526394816809</v>
      </c>
      <c r="E33" s="40">
        <f t="shared" si="14"/>
        <v>-24.390276595666368</v>
      </c>
      <c r="F33" s="40">
        <f t="shared" si="14"/>
        <v>226.61</v>
      </c>
      <c r="G33" s="40">
        <f t="shared" si="14"/>
        <v>142.55973117913933</v>
      </c>
      <c r="H33" s="40">
        <f t="shared" si="14"/>
        <v>86.977089723189366</v>
      </c>
      <c r="I33" s="40">
        <f t="shared" si="14"/>
        <v>8.7714249325370002</v>
      </c>
      <c r="J33" s="40">
        <f t="shared" si="14"/>
        <v>0</v>
      </c>
      <c r="K33" s="40">
        <f t="shared" si="14"/>
        <v>32.369999999999997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32.369999999999997</v>
      </c>
      <c r="R33" s="40">
        <f t="shared" si="14"/>
        <v>34.270000000000003</v>
      </c>
      <c r="S33" s="40">
        <f t="shared" si="14"/>
        <v>0</v>
      </c>
      <c r="T33" s="40">
        <f t="shared" si="14"/>
        <v>0</v>
      </c>
      <c r="U33" s="40">
        <f t="shared" si="14"/>
        <v>40.369999999999997</v>
      </c>
      <c r="V33" s="40">
        <f t="shared" si="14"/>
        <v>0</v>
      </c>
      <c r="W33" s="40">
        <f t="shared" si="14"/>
        <v>0</v>
      </c>
      <c r="X33" s="40">
        <f t="shared" si="14"/>
        <v>34.270000000000003</v>
      </c>
      <c r="Y33" s="40">
        <f t="shared" si="14"/>
        <v>40.369999999999997</v>
      </c>
      <c r="Z33" s="40"/>
      <c r="AA33" s="40"/>
      <c r="AB33" s="40"/>
      <c r="AC33" s="40"/>
      <c r="AD33" s="40">
        <f t="shared" si="14"/>
        <v>18.8</v>
      </c>
      <c r="AE33" s="40">
        <f t="shared" si="14"/>
        <v>38.700000000000003</v>
      </c>
      <c r="AF33" s="40">
        <f t="shared" ref="AF33:AM33" si="15">MAX(AF9:AF32)</f>
        <v>0.16645241935483901</v>
      </c>
      <c r="AG33" s="40">
        <f t="shared" si="15"/>
        <v>0.40281303763440901</v>
      </c>
      <c r="AH33" s="40">
        <f t="shared" si="15"/>
        <v>8.6049725131821617</v>
      </c>
      <c r="AI33" s="40">
        <f t="shared" si="15"/>
        <v>6.1158433830282206</v>
      </c>
      <c r="AJ33" s="40">
        <f t="shared" si="15"/>
        <v>142.55973117913933</v>
      </c>
      <c r="AK33" s="40">
        <f t="shared" si="15"/>
        <v>94.304127532146524</v>
      </c>
      <c r="AL33" s="40">
        <f t="shared" si="15"/>
        <v>86.977089723189366</v>
      </c>
      <c r="AM33" s="129">
        <f t="shared" si="15"/>
        <v>125.97152639481681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84.599183673469383</v>
      </c>
      <c r="C34" s="41">
        <f t="shared" ref="C34:AE34" si="16">AVERAGE(C9:C33,C9:C32)</f>
        <v>34.246861775704637</v>
      </c>
      <c r="D34" s="41">
        <f t="shared" si="16"/>
        <v>75.777491376171511</v>
      </c>
      <c r="E34" s="41">
        <f t="shared" si="16"/>
        <v>-25.248937287972151</v>
      </c>
      <c r="F34" s="41">
        <f t="shared" si="16"/>
        <v>167.21612244897952</v>
      </c>
      <c r="G34" s="41">
        <f t="shared" si="16"/>
        <v>101.40887209909847</v>
      </c>
      <c r="H34" s="41">
        <f t="shared" si="16"/>
        <v>59.025634771939842</v>
      </c>
      <c r="I34" s="41">
        <f t="shared" si="16"/>
        <v>7.0203552888569076</v>
      </c>
      <c r="J34" s="41">
        <f t="shared" si="16"/>
        <v>0</v>
      </c>
      <c r="K34" s="41">
        <f t="shared" si="16"/>
        <v>30.801836734693872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30.801836734693872</v>
      </c>
      <c r="R34" s="41">
        <f t="shared" si="16"/>
        <v>10.068775510204082</v>
      </c>
      <c r="S34" s="41">
        <f t="shared" si="16"/>
        <v>0</v>
      </c>
      <c r="T34" s="41">
        <f t="shared" si="16"/>
        <v>0</v>
      </c>
      <c r="U34" s="41">
        <f t="shared" si="16"/>
        <v>31.063877551020404</v>
      </c>
      <c r="V34" s="41">
        <f t="shared" si="16"/>
        <v>0</v>
      </c>
      <c r="W34" s="41">
        <f t="shared" si="16"/>
        <v>0</v>
      </c>
      <c r="X34" s="41">
        <f t="shared" si="16"/>
        <v>10.068775510204082</v>
      </c>
      <c r="Y34" s="41">
        <f t="shared" si="16"/>
        <v>31.063877551020404</v>
      </c>
      <c r="Z34" s="41">
        <f>AVERAGE(Z9:Z33,Z9:Z32)</f>
        <v>4.0250000000000004</v>
      </c>
      <c r="AA34" s="41">
        <f>AVERAGE(AA9:AA33,AA9:AA32)</f>
        <v>0</v>
      </c>
      <c r="AB34" s="41">
        <f>AVERAGE(AB9:AB33,AB9:AB32)</f>
        <v>0</v>
      </c>
      <c r="AC34" s="41">
        <f t="shared" si="16"/>
        <v>36.978749999999998</v>
      </c>
      <c r="AD34" s="41">
        <f t="shared" si="16"/>
        <v>4.3265306122448983</v>
      </c>
      <c r="AE34" s="41">
        <f t="shared" si="16"/>
        <v>37.013877551020407</v>
      </c>
      <c r="AF34" s="41">
        <f t="shared" ref="AF34:AM34" si="17">AVERAGE(AF9:AF33,AF9:AF32)</f>
        <v>0.16645241935483915</v>
      </c>
      <c r="AG34" s="41">
        <f t="shared" si="17"/>
        <v>0.40281303763440929</v>
      </c>
      <c r="AH34" s="41">
        <f t="shared" si="17"/>
        <v>6.8539028695020709</v>
      </c>
      <c r="AI34" s="41">
        <f t="shared" si="17"/>
        <v>5.1202687155430029</v>
      </c>
      <c r="AJ34" s="41">
        <f t="shared" si="17"/>
        <v>105.35172924195565</v>
      </c>
      <c r="AK34" s="41">
        <f t="shared" si="17"/>
        <v>71.260739326725044</v>
      </c>
      <c r="AL34" s="41">
        <f t="shared" si="17"/>
        <v>68.395022527041888</v>
      </c>
      <c r="AM34" s="130">
        <f t="shared" si="17"/>
        <v>106.6176954578042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3"/>
      <c r="H36" s="200" t="s">
        <v>93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94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95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92</v>
      </c>
      <c r="B37" s="199"/>
      <c r="C37" s="199"/>
      <c r="D37" s="198" t="s">
        <v>99</v>
      </c>
      <c r="E37" s="199"/>
      <c r="F37" s="203"/>
      <c r="G37" s="114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96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74</v>
      </c>
      <c r="AH37" s="196"/>
      <c r="AI37" s="196"/>
      <c r="AJ37" s="196"/>
      <c r="AK37" s="213"/>
      <c r="AL37" s="195" t="s">
        <v>91</v>
      </c>
      <c r="AM37" s="196"/>
      <c r="AN37" s="196"/>
      <c r="AO37" s="197"/>
      <c r="AP37" s="212" t="s">
        <v>97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133">
        <v>737</v>
      </c>
      <c r="K38" s="132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133">
        <v>227.95</v>
      </c>
      <c r="Z38" s="132"/>
      <c r="AA38" s="8" t="s">
        <v>21</v>
      </c>
      <c r="AB38" s="5" t="s">
        <v>23</v>
      </c>
      <c r="AC38" s="30"/>
      <c r="AD38" s="133">
        <v>719.2</v>
      </c>
      <c r="AE38" s="132"/>
      <c r="AF38" s="7" t="s">
        <v>21</v>
      </c>
      <c r="AG38" s="5" t="s">
        <v>24</v>
      </c>
      <c r="AH38" s="6"/>
      <c r="AI38" s="133">
        <v>0</v>
      </c>
      <c r="AJ38" s="132"/>
      <c r="AK38" s="99" t="s">
        <v>21</v>
      </c>
      <c r="AL38" s="98" t="s">
        <v>24</v>
      </c>
      <c r="AM38" s="132">
        <v>88.34</v>
      </c>
      <c r="AN38" s="134"/>
      <c r="AO38" s="8" t="s">
        <v>21</v>
      </c>
      <c r="AP38" s="5" t="s">
        <v>24</v>
      </c>
      <c r="AQ38" s="132">
        <v>866.9</v>
      </c>
      <c r="AR38" s="132"/>
      <c r="AS38" s="109" t="s">
        <v>21</v>
      </c>
    </row>
    <row r="39" spans="1:45" ht="15.75" thickBot="1" x14ac:dyDescent="0.3">
      <c r="A39" s="9" t="s">
        <v>22</v>
      </c>
      <c r="B39" s="10">
        <v>3943.04</v>
      </c>
      <c r="C39" s="11" t="s">
        <v>21</v>
      </c>
      <c r="D39" s="9" t="s">
        <v>71</v>
      </c>
      <c r="E39" s="10">
        <v>2098</v>
      </c>
      <c r="F39" s="12" t="s">
        <v>21</v>
      </c>
      <c r="G39" s="97"/>
      <c r="H39" s="100" t="s">
        <v>25</v>
      </c>
      <c r="I39" s="101"/>
      <c r="J39" s="102">
        <v>32.369999999999997</v>
      </c>
      <c r="K39" s="103" t="s">
        <v>62</v>
      </c>
      <c r="L39" s="104">
        <v>0</v>
      </c>
      <c r="M39" s="105" t="s">
        <v>25</v>
      </c>
      <c r="N39" s="101"/>
      <c r="O39" s="102">
        <v>0</v>
      </c>
      <c r="P39" s="103" t="s">
        <v>62</v>
      </c>
      <c r="Q39" s="104">
        <v>0</v>
      </c>
      <c r="R39" s="100" t="s">
        <v>25</v>
      </c>
      <c r="S39" s="101"/>
      <c r="T39" s="102">
        <v>0</v>
      </c>
      <c r="U39" s="101" t="s">
        <v>62</v>
      </c>
      <c r="V39" s="107">
        <v>0</v>
      </c>
      <c r="W39" s="100" t="s">
        <v>25</v>
      </c>
      <c r="X39" s="101"/>
      <c r="Y39" s="102">
        <v>34.270000000000003</v>
      </c>
      <c r="Z39" s="101" t="s">
        <v>62</v>
      </c>
      <c r="AA39" s="107">
        <v>0.66666666666666663</v>
      </c>
      <c r="AB39" s="105" t="s">
        <v>25</v>
      </c>
      <c r="AC39" s="108"/>
      <c r="AD39" s="102">
        <v>31.35</v>
      </c>
      <c r="AE39" s="103" t="s">
        <v>75</v>
      </c>
      <c r="AF39" s="107">
        <v>0.99583333333333324</v>
      </c>
      <c r="AG39" s="105" t="s">
        <v>25</v>
      </c>
      <c r="AH39" s="101"/>
      <c r="AI39" s="102"/>
      <c r="AJ39" s="101" t="s">
        <v>75</v>
      </c>
      <c r="AK39" s="106"/>
      <c r="AL39" s="100" t="s">
        <v>25</v>
      </c>
      <c r="AM39" s="101">
        <v>18.8</v>
      </c>
      <c r="AN39" s="102" t="s">
        <v>75</v>
      </c>
      <c r="AO39" s="110">
        <v>0.54166666666666663</v>
      </c>
      <c r="AP39" s="105" t="s">
        <v>25</v>
      </c>
      <c r="AQ39" s="101">
        <v>38.700000000000003</v>
      </c>
      <c r="AR39" s="103" t="s">
        <v>75</v>
      </c>
      <c r="AS39" s="106">
        <v>0.83333333333333337</v>
      </c>
    </row>
    <row r="40" spans="1:45" ht="16.5" thickTop="1" thickBot="1" x14ac:dyDescent="0.3">
      <c r="AM40" s="131"/>
    </row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445.41</v>
      </c>
      <c r="F42" s="44" t="s">
        <v>69</v>
      </c>
      <c r="G42" s="47">
        <v>0.79166666666666663</v>
      </c>
    </row>
    <row r="43" spans="1:45" ht="32.25" customHeight="1" thickBot="1" x14ac:dyDescent="0.3">
      <c r="A43" s="189" t="s">
        <v>70</v>
      </c>
      <c r="B43" s="190"/>
      <c r="C43" s="190"/>
      <c r="D43" s="191"/>
      <c r="E43" s="77"/>
      <c r="F43" s="78"/>
      <c r="G43" s="79">
        <v>31.78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/>
      <c r="F44" s="78"/>
      <c r="G44" s="79">
        <v>38.46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218.66</v>
      </c>
      <c r="F45" s="83" t="s">
        <v>72</v>
      </c>
      <c r="G45" s="48">
        <v>0.91666666666666663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340.91</v>
      </c>
      <c r="F46" s="80" t="s">
        <v>72</v>
      </c>
      <c r="G46" s="60">
        <v>0.79166666666666663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 SEP 23 </vt:lpstr>
      <vt:lpstr>'10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 Dispatching</cp:lastModifiedBy>
  <cp:lastPrinted>2022-10-11T09:04:59Z</cp:lastPrinted>
  <dcterms:created xsi:type="dcterms:W3CDTF">2019-01-02T10:31:15Z</dcterms:created>
  <dcterms:modified xsi:type="dcterms:W3CDTF">2023-09-11T06:04:39Z</dcterms:modified>
</cp:coreProperties>
</file>