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2A04CA31-8EAF-4BA0-A441-3E17B70CB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 AOU 23 " sheetId="3" r:id="rId1"/>
  </sheets>
  <definedNames>
    <definedName name="_xlnm.Print_Area" localSheetId="0">'21 AOU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<sst xmlns="http://schemas.openxmlformats.org/spreadsheetml/2006/main" count="138" uniqueCount="106">
  <si>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</si>
  <si>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</si>
  <si>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</si>
  <si>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</si>
  <si>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</si>
  <si>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</si>
  <si>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</si>
  <si>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</si>
  <si>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</si>
  <si>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</si>
  <si>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</si>
  <si>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</si>
  <si>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</si>
  <si>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</si>
  <si>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</si>
  <si>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</si>
  <si>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</si>
  <si>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</si>
  <si>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</si>
  <si>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</si>
  <si>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</si>
  <si>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</si>
  <si>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</si>
  <si>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</si>
  <si>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</si>
  <si>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</si>
  <si>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</si>
  <si>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</si>
  <si>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</si>
  <si>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</si>
  <si>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</si>
  <si>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</si>
  <si>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</si>
  <si>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</si>
  <si>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</si>
  <si>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</si>
  <si>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</si>
  <si>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</si>
  <si>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</si>
  <si>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</si>
  <si>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</si>
  <si>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</si>
  <si>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</si>
  <si>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</si>
  <si>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</si>
  <si>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</si>
  <si>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</si>
  <si>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</si>
  <si>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</si>
  <si>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</si>
  <si>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</si>
  <si>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</si>
  <si>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</si>
  <si>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</si>
  <si>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</si>
  <si>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</si>
  <si>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</si>
  <si>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</si>
  <si>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</si>
  <si>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</si>
  <si>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</si>
  <si>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</si>
  <si>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</si>
  <si>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</si>
  <si>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</si>
  <si>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</si>
  <si>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</si>
  <si>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</si>
  <si>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</si>
  <si>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</si>
  <si>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</si>
  <si>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</si>
  <si>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</si>
  <si>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</si>
  <si>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</si>
  <si>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</si>
  <si>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</si>
  <si>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</si>
  <si>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</si>
  <si>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</si>
  <si>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</si>
  <si>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</si>
  <si>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</si>
  <si>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</si>
  <si>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</si>
  <si>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</si>
  <si>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</si>
  <si>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</si>
  <si>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</si>
  <si>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</si>
  <si>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</si>
  <si>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</si>
  <si>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</si>
  <si>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</si>
  <si>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</si>
  <si>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</si>
  <si>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</si>
  <si>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</si>
  <si>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</si>
  <si>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</si>
  <si>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</si>
  <si>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MONTCHO</t>
  </si>
  <si>
    <t>FOFANA et TETE</t>
  </si>
  <si>
    <t>TETE et FOFANA</t>
  </si>
  <si>
    <t>CGCL</t>
  </si>
  <si>
    <t>PARAS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</si>
</sst>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'21 AOU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'!$B$9:$B$32</c:f>
              <c:numCache>
                <c:formatCode>General</c:formatCode>
                <c:ptCount val="24"/>
                <c:pt idx="0">
                  <c:v>40.46</c:v>
                </c:pt>
                <c:pt idx="1">
                  <c:v>32.9</c:v>
                </c:pt>
                <c:pt idx="2">
                  <c:v>25.18</c:v>
                </c:pt>
                <c:pt idx="3">
                  <c:v>26.57</c:v>
                </c:pt>
                <c:pt idx="4">
                  <c:v>27.72</c:v>
                </c:pt>
                <c:pt idx="5">
                  <c:v>30.2</c:v>
                </c:pt>
                <c:pt idx="6">
                  <c:v>63.18</c:v>
                </c:pt>
                <c:pt idx="7">
                  <c:v>79.040000000000006</c:v>
                </c:pt>
                <c:pt idx="8">
                  <c:v>54.22</c:v>
                </c:pt>
                <c:pt idx="9">
                  <c:v>50.620000000000005</c:v>
                </c:pt>
                <c:pt idx="10">
                  <c:v>46.58</c:v>
                </c:pt>
                <c:pt idx="11">
                  <c:v>87.66</c:v>
                </c:pt>
                <c:pt idx="12">
                  <c:v>75.099999999999994</c:v>
                </c:pt>
                <c:pt idx="13">
                  <c:v>95.34</c:v>
                </c:pt>
                <c:pt idx="14">
                  <c:v>95.34</c:v>
                </c:pt>
                <c:pt idx="15">
                  <c:v>87.84</c:v>
                </c:pt>
                <c:pt idx="16">
                  <c:v>89.69</c:v>
                </c:pt>
                <c:pt idx="17">
                  <c:v>79.87</c:v>
                </c:pt>
                <c:pt idx="18">
                  <c:v>74.430000000000007</c:v>
                </c:pt>
                <c:pt idx="19">
                  <c:v>67.849999999999994</c:v>
                </c:pt>
                <c:pt idx="20">
                  <c:v>53.97</c:v>
                </c:pt>
                <c:pt idx="21">
                  <c:v>47.437999999999995</c:v>
                </c:pt>
                <c:pt idx="22">
                  <c:v>38.9</c:v>
                </c:pt>
                <c:pt idx="23">
                  <c:v>33.14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'21 AOU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'!$C$9:$C$32</c:f>
              <c:numCache>
                <c:formatCode>General</c:formatCode>
                <c:ptCount val="24"/>
                <c:pt idx="0">
                  <c:v>-2.3540392507227352</c:v>
                </c:pt>
                <c:pt idx="1">
                  <c:v>-2.8236976054310077</c:v>
                </c:pt>
                <c:pt idx="2">
                  <c:v>-7.1662327879610359</c:v>
                </c:pt>
                <c:pt idx="3">
                  <c:v>-7.4940791185287949</c:v>
                </c:pt>
                <c:pt idx="4">
                  <c:v>-11.532983383651064</c:v>
                </c:pt>
                <c:pt idx="5">
                  <c:v>5.0823372691053805</c:v>
                </c:pt>
                <c:pt idx="6">
                  <c:v>12.50302348335012</c:v>
                </c:pt>
                <c:pt idx="7">
                  <c:v>25.382214273698501</c:v>
                </c:pt>
                <c:pt idx="8">
                  <c:v>30.350536560472698</c:v>
                </c:pt>
                <c:pt idx="9">
                  <c:v>35.755605020085582</c:v>
                </c:pt>
                <c:pt idx="10">
                  <c:v>0.45687645741780614</c:v>
                </c:pt>
                <c:pt idx="11">
                  <c:v>24.226707918666889</c:v>
                </c:pt>
                <c:pt idx="12">
                  <c:v>23.681522807409763</c:v>
                </c:pt>
                <c:pt idx="13">
                  <c:v>30.017734256428852</c:v>
                </c:pt>
                <c:pt idx="14">
                  <c:v>37.037124378568009</c:v>
                </c:pt>
                <c:pt idx="15">
                  <c:v>32.353353359383334</c:v>
                </c:pt>
                <c:pt idx="16">
                  <c:v>37.569341936306998</c:v>
                </c:pt>
                <c:pt idx="17">
                  <c:v>34.439184603979861</c:v>
                </c:pt>
                <c:pt idx="18">
                  <c:v>25.854496346692855</c:v>
                </c:pt>
                <c:pt idx="19">
                  <c:v>19.996548414504048</c:v>
                </c:pt>
                <c:pt idx="20">
                  <c:v>13.06191291187983</c:v>
                </c:pt>
                <c:pt idx="21">
                  <c:v>12.080832388472004</c:v>
                </c:pt>
                <c:pt idx="22">
                  <c:v>5.6612063463392417</c:v>
                </c:pt>
                <c:pt idx="23">
                  <c:v>-4.2387199348066673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'21 AOU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'!$D$9:$D$32</c:f>
              <c:numCache>
                <c:formatCode>0.00</c:formatCode>
                <c:ptCount val="24"/>
                <c:pt idx="0">
                  <c:v>68.656347641492403</c:v>
                </c:pt>
                <c:pt idx="1">
                  <c:v>61.60452817859688</c:v>
                </c:pt>
                <c:pt idx="2">
                  <c:v>57.508602848209449</c:v>
                </c:pt>
                <c:pt idx="3">
                  <c:v>59.025384128264648</c:v>
                </c:pt>
                <c:pt idx="4">
                  <c:v>64.702027880037704</c:v>
                </c:pt>
                <c:pt idx="5">
                  <c:v>50.647881008358425</c:v>
                </c:pt>
                <c:pt idx="6">
                  <c:v>75.355101091839146</c:v>
                </c:pt>
                <c:pt idx="7">
                  <c:v>77.920998557407643</c:v>
                </c:pt>
                <c:pt idx="8">
                  <c:v>48.798312731689293</c:v>
                </c:pt>
                <c:pt idx="9">
                  <c:v>39.281929511549592</c:v>
                </c:pt>
                <c:pt idx="10">
                  <c:v>70.483808958826756</c:v>
                </c:pt>
                <c:pt idx="11">
                  <c:v>86.592683234439562</c:v>
                </c:pt>
                <c:pt idx="12">
                  <c:v>75.999068797263845</c:v>
                </c:pt>
                <c:pt idx="13">
                  <c:v>88.873554836839133</c:v>
                </c:pt>
                <c:pt idx="14">
                  <c:v>81.737415920281649</c:v>
                </c:pt>
                <c:pt idx="15">
                  <c:v>78.922879729089701</c:v>
                </c:pt>
                <c:pt idx="16">
                  <c:v>74.435649447331983</c:v>
                </c:pt>
                <c:pt idx="17">
                  <c:v>69.642212547812534</c:v>
                </c:pt>
                <c:pt idx="18">
                  <c:v>71.898547713960824</c:v>
                </c:pt>
                <c:pt idx="19">
                  <c:v>71.119520124396715</c:v>
                </c:pt>
                <c:pt idx="20">
                  <c:v>64.337574399567984</c:v>
                </c:pt>
                <c:pt idx="21">
                  <c:v>59.169726161273232</c:v>
                </c:pt>
                <c:pt idx="22">
                  <c:v>57.761974644620253</c:v>
                </c:pt>
                <c:pt idx="23">
                  <c:v>62.034359813328933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'21 AOU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'!$E$9:$E$32</c:f>
              <c:numCache>
                <c:formatCode>0.00</c:formatCode>
                <c:ptCount val="24"/>
                <c:pt idx="0">
                  <c:v>-25.842308390769691</c:v>
                </c:pt>
                <c:pt idx="1">
                  <c:v>-25.880830573165888</c:v>
                </c:pt>
                <c:pt idx="2">
                  <c:v>-25.162370060248424</c:v>
                </c:pt>
                <c:pt idx="3">
                  <c:v>-24.961305009735849</c:v>
                </c:pt>
                <c:pt idx="4">
                  <c:v>-25.449044496386666</c:v>
                </c:pt>
                <c:pt idx="5">
                  <c:v>-25.530218277463813</c:v>
                </c:pt>
                <c:pt idx="6">
                  <c:v>-24.678124575189301</c:v>
                </c:pt>
                <c:pt idx="7">
                  <c:v>-24.263212831106117</c:v>
                </c:pt>
                <c:pt idx="8">
                  <c:v>-24.928849292161996</c:v>
                </c:pt>
                <c:pt idx="9">
                  <c:v>-24.417534531635198</c:v>
                </c:pt>
                <c:pt idx="10">
                  <c:v>-24.360685416244579</c:v>
                </c:pt>
                <c:pt idx="11">
                  <c:v>-23.159391153106466</c:v>
                </c:pt>
                <c:pt idx="12">
                  <c:v>-24.580591604673604</c:v>
                </c:pt>
                <c:pt idx="13">
                  <c:v>-23.551289093267968</c:v>
                </c:pt>
                <c:pt idx="14">
                  <c:v>-23.434540298849669</c:v>
                </c:pt>
                <c:pt idx="15">
                  <c:v>-23.43623308847306</c:v>
                </c:pt>
                <c:pt idx="16">
                  <c:v>-22.314991383639011</c:v>
                </c:pt>
                <c:pt idx="17">
                  <c:v>-24.211397151792404</c:v>
                </c:pt>
                <c:pt idx="18">
                  <c:v>-23.323044060653665</c:v>
                </c:pt>
                <c:pt idx="19">
                  <c:v>-23.266068538900797</c:v>
                </c:pt>
                <c:pt idx="20">
                  <c:v>-23.429487311447829</c:v>
                </c:pt>
                <c:pt idx="21">
                  <c:v>-23.812558549745262</c:v>
                </c:pt>
                <c:pt idx="22">
                  <c:v>-24.523180990959499</c:v>
                </c:pt>
                <c:pt idx="23">
                  <c:v>-24.655639878522255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'21 AOU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'!$Q$9:$Q$32</c:f>
              <c:numCache>
                <c:formatCode>0.00</c:formatCode>
                <c:ptCount val="24"/>
                <c:pt idx="0">
                  <c:v>31.06</c:v>
                </c:pt>
                <c:pt idx="1">
                  <c:v>31.11</c:v>
                </c:pt>
                <c:pt idx="2">
                  <c:v>30.98</c:v>
                </c:pt>
                <c:pt idx="3">
                  <c:v>30.88</c:v>
                </c:pt>
                <c:pt idx="4">
                  <c:v>31.23</c:v>
                </c:pt>
                <c:pt idx="5">
                  <c:v>30.91</c:v>
                </c:pt>
                <c:pt idx="6">
                  <c:v>31.04</c:v>
                </c:pt>
                <c:pt idx="7">
                  <c:v>31.04</c:v>
                </c:pt>
                <c:pt idx="8">
                  <c:v>31.02</c:v>
                </c:pt>
                <c:pt idx="9">
                  <c:v>31.21</c:v>
                </c:pt>
                <c:pt idx="10">
                  <c:v>31.07</c:v>
                </c:pt>
                <c:pt idx="11">
                  <c:v>30.99</c:v>
                </c:pt>
                <c:pt idx="12">
                  <c:v>30.84</c:v>
                </c:pt>
                <c:pt idx="13">
                  <c:v>30.68</c:v>
                </c:pt>
                <c:pt idx="14">
                  <c:v>30.68</c:v>
                </c:pt>
                <c:pt idx="15">
                  <c:v>30.82</c:v>
                </c:pt>
                <c:pt idx="16">
                  <c:v>29.68</c:v>
                </c:pt>
                <c:pt idx="17">
                  <c:v>31.22</c:v>
                </c:pt>
                <c:pt idx="18">
                  <c:v>30.83</c:v>
                </c:pt>
                <c:pt idx="19">
                  <c:v>30.6</c:v>
                </c:pt>
                <c:pt idx="20">
                  <c:v>30.54</c:v>
                </c:pt>
                <c:pt idx="21">
                  <c:v>30.68</c:v>
                </c:pt>
                <c:pt idx="22">
                  <c:v>31.02</c:v>
                </c:pt>
                <c:pt idx="23">
                  <c:v>30.98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'21 AOU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'!$AE$9:$AE$32</c:f>
              <c:numCache>
                <c:formatCode>0.00</c:formatCode>
                <c:ptCount val="24"/>
                <c:pt idx="0">
                  <c:v>67.180000000000007</c:v>
                </c:pt>
                <c:pt idx="1">
                  <c:v>67.010000000000005</c:v>
                </c:pt>
                <c:pt idx="2">
                  <c:v>66.81</c:v>
                </c:pt>
                <c:pt idx="3">
                  <c:v>64.88</c:v>
                </c:pt>
                <c:pt idx="4">
                  <c:v>66.2</c:v>
                </c:pt>
                <c:pt idx="5">
                  <c:v>55.85</c:v>
                </c:pt>
                <c:pt idx="6">
                  <c:v>57.95</c:v>
                </c:pt>
                <c:pt idx="7">
                  <c:v>56.49</c:v>
                </c:pt>
                <c:pt idx="8">
                  <c:v>57.15</c:v>
                </c:pt>
                <c:pt idx="9">
                  <c:v>56.14</c:v>
                </c:pt>
                <c:pt idx="10">
                  <c:v>57.72</c:v>
                </c:pt>
                <c:pt idx="11">
                  <c:v>56.55</c:v>
                </c:pt>
                <c:pt idx="12">
                  <c:v>56.16</c:v>
                </c:pt>
                <c:pt idx="13">
                  <c:v>55.86</c:v>
                </c:pt>
                <c:pt idx="14">
                  <c:v>55.5</c:v>
                </c:pt>
                <c:pt idx="15">
                  <c:v>56.8</c:v>
                </c:pt>
                <c:pt idx="16">
                  <c:v>55.64</c:v>
                </c:pt>
                <c:pt idx="17">
                  <c:v>56.21</c:v>
                </c:pt>
                <c:pt idx="18">
                  <c:v>75.5</c:v>
                </c:pt>
                <c:pt idx="19">
                  <c:v>76.89</c:v>
                </c:pt>
                <c:pt idx="20">
                  <c:v>77.25</c:v>
                </c:pt>
                <c:pt idx="21">
                  <c:v>76.44</c:v>
                </c:pt>
                <c:pt idx="22">
                  <c:v>76.02</c:v>
                </c:pt>
                <c:pt idx="23">
                  <c:v>76.02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'21 AOU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'!$AK$9:$AK$32</c:f>
              <c:numCache>
                <c:formatCode>0.00</c:formatCode>
                <c:ptCount val="24"/>
                <c:pt idx="0">
                  <c:v>64.825960749277272</c:v>
                </c:pt>
                <c:pt idx="1">
                  <c:v>64.186302394568997</c:v>
                </c:pt>
                <c:pt idx="2">
                  <c:v>59.643767212038966</c:v>
                </c:pt>
                <c:pt idx="3">
                  <c:v>57.385920881471201</c:v>
                </c:pt>
                <c:pt idx="4">
                  <c:v>54.667016616348938</c:v>
                </c:pt>
                <c:pt idx="5">
                  <c:v>60.932337269105382</c:v>
                </c:pt>
                <c:pt idx="6">
                  <c:v>70.453023483350123</c:v>
                </c:pt>
                <c:pt idx="7">
                  <c:v>81.872214273698503</c:v>
                </c:pt>
                <c:pt idx="8">
                  <c:v>87.500536560472696</c:v>
                </c:pt>
                <c:pt idx="9">
                  <c:v>91.895605020085583</c:v>
                </c:pt>
                <c:pt idx="10">
                  <c:v>58.176876457417805</c:v>
                </c:pt>
                <c:pt idx="11">
                  <c:v>80.776707918666887</c:v>
                </c:pt>
                <c:pt idx="12">
                  <c:v>79.84152280740976</c:v>
                </c:pt>
                <c:pt idx="13">
                  <c:v>85.877734256428852</c:v>
                </c:pt>
                <c:pt idx="14">
                  <c:v>92.537124378568009</c:v>
                </c:pt>
                <c:pt idx="15">
                  <c:v>89.153353359383331</c:v>
                </c:pt>
                <c:pt idx="16">
                  <c:v>93.209341936306998</c:v>
                </c:pt>
                <c:pt idx="17">
                  <c:v>90.649184603979862</c:v>
                </c:pt>
                <c:pt idx="18">
                  <c:v>101.35449634669286</c:v>
                </c:pt>
                <c:pt idx="19">
                  <c:v>96.886548414504048</c:v>
                </c:pt>
                <c:pt idx="20">
                  <c:v>90.31191291187983</c:v>
                </c:pt>
                <c:pt idx="21">
                  <c:v>88.520832388472002</c:v>
                </c:pt>
                <c:pt idx="22">
                  <c:v>81.681206346339238</c:v>
                </c:pt>
                <c:pt idx="23">
                  <c:v>71.781280065193329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'21 AOU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'!$AM$9:$AM$32</c:f>
              <c:numCache>
                <c:formatCode>0.00</c:formatCode>
                <c:ptCount val="24"/>
                <c:pt idx="0">
                  <c:v>102.2863476414924</c:v>
                </c:pt>
                <c:pt idx="1">
                  <c:v>103.32452817859688</c:v>
                </c:pt>
                <c:pt idx="2">
                  <c:v>128.29860284820944</c:v>
                </c:pt>
                <c:pt idx="3">
                  <c:v>134.06538412826464</c:v>
                </c:pt>
                <c:pt idx="4">
                  <c:v>132.0020278800377</c:v>
                </c:pt>
                <c:pt idx="5">
                  <c:v>111.80788100835842</c:v>
                </c:pt>
                <c:pt idx="6">
                  <c:v>136.38510109183915</c:v>
                </c:pt>
                <c:pt idx="7">
                  <c:v>139.37099855740763</c:v>
                </c:pt>
                <c:pt idx="8">
                  <c:v>109.93831273168929</c:v>
                </c:pt>
                <c:pt idx="9">
                  <c:v>129.89192951154959</c:v>
                </c:pt>
                <c:pt idx="10">
                  <c:v>160.72380895882677</c:v>
                </c:pt>
                <c:pt idx="11">
                  <c:v>177.05268323443957</c:v>
                </c:pt>
                <c:pt idx="12">
                  <c:v>123.43906879726384</c:v>
                </c:pt>
                <c:pt idx="13">
                  <c:v>147.58355483683914</c:v>
                </c:pt>
                <c:pt idx="14">
                  <c:v>144.97741592028166</c:v>
                </c:pt>
                <c:pt idx="15">
                  <c:v>153.1628797290897</c:v>
                </c:pt>
                <c:pt idx="16">
                  <c:v>148.45564944733198</c:v>
                </c:pt>
                <c:pt idx="17">
                  <c:v>138.64221254781253</c:v>
                </c:pt>
                <c:pt idx="18">
                  <c:v>145.23854771396083</c:v>
                </c:pt>
                <c:pt idx="19">
                  <c:v>143.69952012439671</c:v>
                </c:pt>
                <c:pt idx="20">
                  <c:v>142.51757439956799</c:v>
                </c:pt>
                <c:pt idx="21">
                  <c:v>135.86972616127323</c:v>
                </c:pt>
                <c:pt idx="22">
                  <c:v>129.84197464462025</c:v>
                </c:pt>
                <c:pt idx="23">
                  <c:v>133.75435981332893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'21 AOU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'!$F$9:$F$32</c:f>
              <c:numCache>
                <c:formatCode>General</c:formatCode>
                <c:ptCount val="24"/>
                <c:pt idx="0">
                  <c:v>180.21</c:v>
                </c:pt>
                <c:pt idx="1">
                  <c:v>174.04</c:v>
                </c:pt>
                <c:pt idx="2">
                  <c:v>169.77</c:v>
                </c:pt>
                <c:pt idx="3">
                  <c:v>167.79</c:v>
                </c:pt>
                <c:pt idx="4">
                  <c:v>171.1</c:v>
                </c:pt>
                <c:pt idx="5">
                  <c:v>164.45</c:v>
                </c:pt>
                <c:pt idx="6">
                  <c:v>178.32</c:v>
                </c:pt>
                <c:pt idx="7">
                  <c:v>178.83</c:v>
                </c:pt>
                <c:pt idx="8">
                  <c:v>159.62</c:v>
                </c:pt>
                <c:pt idx="9">
                  <c:v>173.4</c:v>
                </c:pt>
                <c:pt idx="10">
                  <c:v>151.24</c:v>
                </c:pt>
                <c:pt idx="11">
                  <c:v>164.8</c:v>
                </c:pt>
                <c:pt idx="12">
                  <c:v>160.69</c:v>
                </c:pt>
                <c:pt idx="13">
                  <c:v>178.76</c:v>
                </c:pt>
                <c:pt idx="14">
                  <c:v>187.76</c:v>
                </c:pt>
                <c:pt idx="15">
                  <c:v>187.4</c:v>
                </c:pt>
                <c:pt idx="16">
                  <c:v>189.75</c:v>
                </c:pt>
                <c:pt idx="17">
                  <c:v>206.82</c:v>
                </c:pt>
                <c:pt idx="18">
                  <c:v>246.1</c:v>
                </c:pt>
                <c:pt idx="19">
                  <c:v>243.3</c:v>
                </c:pt>
                <c:pt idx="20">
                  <c:v>239.4</c:v>
                </c:pt>
                <c:pt idx="21">
                  <c:v>225.87</c:v>
                </c:pt>
                <c:pt idx="22">
                  <c:v>216.11</c:v>
                </c:pt>
                <c:pt idx="23">
                  <c:v>202.36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'21 AOU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'!$G$9:$G$32</c:f>
              <c:numCache>
                <c:formatCode>0.00</c:formatCode>
                <c:ptCount val="24"/>
                <c:pt idx="0">
                  <c:v>106.06816796369843</c:v>
                </c:pt>
                <c:pt idx="1">
                  <c:v>102.00893135361426</c:v>
                </c:pt>
                <c:pt idx="2">
                  <c:v>98.27757360984792</c:v>
                </c:pt>
                <c:pt idx="3">
                  <c:v>97.401882489971172</c:v>
                </c:pt>
                <c:pt idx="4">
                  <c:v>100.48877022281501</c:v>
                </c:pt>
                <c:pt idx="5">
                  <c:v>98.288130818312922</c:v>
                </c:pt>
                <c:pt idx="6">
                  <c:v>110.92400356555072</c:v>
                </c:pt>
                <c:pt idx="7">
                  <c:v>105.04502553167781</c:v>
                </c:pt>
                <c:pt idx="8">
                  <c:v>85.803748769601441</c:v>
                </c:pt>
                <c:pt idx="9">
                  <c:v>112.89452713129428</c:v>
                </c:pt>
                <c:pt idx="10">
                  <c:v>76.856740717771146</c:v>
                </c:pt>
                <c:pt idx="11">
                  <c:v>100.56281577843654</c:v>
                </c:pt>
                <c:pt idx="12">
                  <c:v>90.759514380187724</c:v>
                </c:pt>
                <c:pt idx="13">
                  <c:v>118.41182234229596</c:v>
                </c:pt>
                <c:pt idx="14">
                  <c:v>112.6189705310551</c:v>
                </c:pt>
                <c:pt idx="15">
                  <c:v>114.69147291165672</c:v>
                </c:pt>
                <c:pt idx="16">
                  <c:v>116.45656264262175</c:v>
                </c:pt>
                <c:pt idx="17">
                  <c:v>118.99967253595887</c:v>
                </c:pt>
                <c:pt idx="18">
                  <c:v>142.63533635659337</c:v>
                </c:pt>
                <c:pt idx="19">
                  <c:v>137.88519731289944</c:v>
                </c:pt>
                <c:pt idx="20">
                  <c:v>133.9518149537962</c:v>
                </c:pt>
                <c:pt idx="21">
                  <c:v>123.48738300257669</c:v>
                </c:pt>
                <c:pt idx="22">
                  <c:v>121.83951188920535</c:v>
                </c:pt>
                <c:pt idx="23">
                  <c:v>113.90315389721265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'21 AOU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'!$H$9:$H$32</c:f>
              <c:numCache>
                <c:formatCode>0.00</c:formatCode>
                <c:ptCount val="24"/>
                <c:pt idx="0">
                  <c:v>67.13357676933974</c:v>
                </c:pt>
                <c:pt idx="1">
                  <c:v>65.25726812615801</c:v>
                </c:pt>
                <c:pt idx="2">
                  <c:v>64.880882010569422</c:v>
                </c:pt>
                <c:pt idx="3">
                  <c:v>63.851811274136026</c:v>
                </c:pt>
                <c:pt idx="4">
                  <c:v>63.949146620372133</c:v>
                </c:pt>
                <c:pt idx="5">
                  <c:v>59.724740430775881</c:v>
                </c:pt>
                <c:pt idx="6">
                  <c:v>60.245244187986728</c:v>
                </c:pt>
                <c:pt idx="7">
                  <c:v>66.527064413306718</c:v>
                </c:pt>
                <c:pt idx="8">
                  <c:v>66.965692470619032</c:v>
                </c:pt>
                <c:pt idx="9">
                  <c:v>52.746732235754862</c:v>
                </c:pt>
                <c:pt idx="10">
                  <c:v>67.337384824835979</c:v>
                </c:pt>
                <c:pt idx="11">
                  <c:v>56.653240444730784</c:v>
                </c:pt>
                <c:pt idx="12">
                  <c:v>62.126905770141242</c:v>
                </c:pt>
                <c:pt idx="13">
                  <c:v>52.575377271351712</c:v>
                </c:pt>
                <c:pt idx="14">
                  <c:v>66.863977361605251</c:v>
                </c:pt>
                <c:pt idx="15">
                  <c:v>64.257057610072081</c:v>
                </c:pt>
                <c:pt idx="16">
                  <c:v>65.2117021684127</c:v>
                </c:pt>
                <c:pt idx="17">
                  <c:v>79.800911259574349</c:v>
                </c:pt>
                <c:pt idx="18">
                  <c:v>93.952628038888378</c:v>
                </c:pt>
                <c:pt idx="19">
                  <c:v>96.009165834478608</c:v>
                </c:pt>
                <c:pt idx="20">
                  <c:v>96.190746406465095</c:v>
                </c:pt>
                <c:pt idx="21">
                  <c:v>93.639311678973954</c:v>
                </c:pt>
                <c:pt idx="22">
                  <c:v>85.89805745498532</c:v>
                </c:pt>
                <c:pt idx="23">
                  <c:v>80.606907053335448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'21 AOU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'!$I$9:$I$32</c:f>
              <c:numCache>
                <c:formatCode>0.00</c:formatCode>
                <c:ptCount val="24"/>
                <c:pt idx="0">
                  <c:v>7.0082552669618385</c:v>
                </c:pt>
                <c:pt idx="1">
                  <c:v>6.7738005202277227</c:v>
                </c:pt>
                <c:pt idx="2">
                  <c:v>6.6115443795826812</c:v>
                </c:pt>
                <c:pt idx="3">
                  <c:v>6.5363062358927939</c:v>
                </c:pt>
                <c:pt idx="4">
                  <c:v>6.6620831568128542</c:v>
                </c:pt>
                <c:pt idx="5">
                  <c:v>6.4371287509111985</c:v>
                </c:pt>
                <c:pt idx="6">
                  <c:v>7.1507522464625302</c:v>
                </c:pt>
                <c:pt idx="7">
                  <c:v>7.2579100550154854</c:v>
                </c:pt>
                <c:pt idx="8">
                  <c:v>6.8505587597795161</c:v>
                </c:pt>
                <c:pt idx="9">
                  <c:v>7.7587406329508601</c:v>
                </c:pt>
                <c:pt idx="10">
                  <c:v>7.0458744573928689</c:v>
                </c:pt>
                <c:pt idx="11">
                  <c:v>7.5839437768326823</c:v>
                </c:pt>
                <c:pt idx="12">
                  <c:v>7.8035798496710518</c:v>
                </c:pt>
                <c:pt idx="13">
                  <c:v>7.7728003863522863</c:v>
                </c:pt>
                <c:pt idx="14">
                  <c:v>8.2770521073396406</c:v>
                </c:pt>
                <c:pt idx="15">
                  <c:v>8.4514694782712052</c:v>
                </c:pt>
                <c:pt idx="16">
                  <c:v>8.0817351889655509</c:v>
                </c:pt>
                <c:pt idx="17">
                  <c:v>8.0194162044667774</c:v>
                </c:pt>
                <c:pt idx="18">
                  <c:v>9.5120356045182444</c:v>
                </c:pt>
                <c:pt idx="19">
                  <c:v>9.4056368526219654</c:v>
                </c:pt>
                <c:pt idx="20">
                  <c:v>9.2574386397386927</c:v>
                </c:pt>
                <c:pt idx="21">
                  <c:v>8.743305318449357</c:v>
                </c:pt>
                <c:pt idx="22">
                  <c:v>8.3724306558093513</c:v>
                </c:pt>
                <c:pt idx="23">
                  <c:v>7.8499390494519039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'21 AOU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4.2</c:v>
                </c:pt>
                <c:pt idx="7">
                  <c:v>4.9000000000000004</c:v>
                </c:pt>
                <c:pt idx="8">
                  <c:v>5</c:v>
                </c:pt>
                <c:pt idx="9">
                  <c:v>5.9</c:v>
                </c:pt>
                <c:pt idx="10">
                  <c:v>12.7</c:v>
                </c:pt>
                <c:pt idx="11">
                  <c:v>14.5</c:v>
                </c:pt>
                <c:pt idx="12">
                  <c:v>14.3</c:v>
                </c:pt>
                <c:pt idx="13">
                  <c:v>6.4</c:v>
                </c:pt>
                <c:pt idx="14">
                  <c:v>3.5</c:v>
                </c:pt>
                <c:pt idx="15">
                  <c:v>3.4</c:v>
                </c:pt>
                <c:pt idx="16">
                  <c:v>1.4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'21 AOU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'21 AOU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'21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'21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'21 AOU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'21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AOU 23 '!$AJ$9:$AJ$32</c:f>
              <c:numCache>
                <c:formatCode>0.00</c:formatCode>
                <c:ptCount val="24"/>
                <c:pt idx="0">
                  <c:v>106.06816796369843</c:v>
                </c:pt>
                <c:pt idx="1">
                  <c:v>102.00893135361426</c:v>
                </c:pt>
                <c:pt idx="2">
                  <c:v>98.27757360984792</c:v>
                </c:pt>
                <c:pt idx="3">
                  <c:v>97.401882489971172</c:v>
                </c:pt>
                <c:pt idx="4">
                  <c:v>100.48877022281501</c:v>
                </c:pt>
                <c:pt idx="5">
                  <c:v>98.688130818312928</c:v>
                </c:pt>
                <c:pt idx="6">
                  <c:v>115.12400356555072</c:v>
                </c:pt>
                <c:pt idx="7">
                  <c:v>109.94502553167781</c:v>
                </c:pt>
                <c:pt idx="8">
                  <c:v>90.803748769601441</c:v>
                </c:pt>
                <c:pt idx="9">
                  <c:v>118.79452713129429</c:v>
                </c:pt>
                <c:pt idx="10">
                  <c:v>89.556740717771149</c:v>
                </c:pt>
                <c:pt idx="11">
                  <c:v>115.06281577843654</c:v>
                </c:pt>
                <c:pt idx="12">
                  <c:v>105.05951438018772</c:v>
                </c:pt>
                <c:pt idx="13">
                  <c:v>124.81182234229597</c:v>
                </c:pt>
                <c:pt idx="14">
                  <c:v>116.1189705310551</c:v>
                </c:pt>
                <c:pt idx="15">
                  <c:v>118.09147291165672</c:v>
                </c:pt>
                <c:pt idx="16">
                  <c:v>117.85656264262175</c:v>
                </c:pt>
                <c:pt idx="17">
                  <c:v>118.99967253595887</c:v>
                </c:pt>
                <c:pt idx="18">
                  <c:v>142.63533635659337</c:v>
                </c:pt>
                <c:pt idx="19">
                  <c:v>137.88519731289944</c:v>
                </c:pt>
                <c:pt idx="20">
                  <c:v>133.9518149537962</c:v>
                </c:pt>
                <c:pt idx="21">
                  <c:v>123.48738300257669</c:v>
                </c:pt>
                <c:pt idx="22">
                  <c:v>121.83951188920535</c:v>
                </c:pt>
                <c:pt idx="23">
                  <c:v>113.90315389721265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'21 AOU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'21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'21 AOU 23 '!$AL$9:$AL$32</c:f>
              <c:numCache>
                <c:formatCode>0.00</c:formatCode>
                <c:ptCount val="24"/>
                <c:pt idx="0">
                  <c:v>67.13357676933974</c:v>
                </c:pt>
                <c:pt idx="1">
                  <c:v>65.25726812615801</c:v>
                </c:pt>
                <c:pt idx="2">
                  <c:v>64.880882010569422</c:v>
                </c:pt>
                <c:pt idx="3">
                  <c:v>63.851811274136026</c:v>
                </c:pt>
                <c:pt idx="4">
                  <c:v>63.949146620372133</c:v>
                </c:pt>
                <c:pt idx="5">
                  <c:v>60.05474043077588</c:v>
                </c:pt>
                <c:pt idx="6">
                  <c:v>61.685244187986726</c:v>
                </c:pt>
                <c:pt idx="7">
                  <c:v>69.577064413306715</c:v>
                </c:pt>
                <c:pt idx="8">
                  <c:v>78.40569247061903</c:v>
                </c:pt>
                <c:pt idx="9">
                  <c:v>73.406732235754859</c:v>
                </c:pt>
                <c:pt idx="10">
                  <c:v>84.597384824835984</c:v>
                </c:pt>
                <c:pt idx="11">
                  <c:v>72.713240444730786</c:v>
                </c:pt>
                <c:pt idx="12">
                  <c:v>88.276905770141241</c:v>
                </c:pt>
                <c:pt idx="13">
                  <c:v>67.745377271351714</c:v>
                </c:pt>
                <c:pt idx="14">
                  <c:v>89.203977361605254</c:v>
                </c:pt>
                <c:pt idx="15">
                  <c:v>91.647057610072082</c:v>
                </c:pt>
                <c:pt idx="16">
                  <c:v>82.521702168412702</c:v>
                </c:pt>
                <c:pt idx="17">
                  <c:v>79.800911259574349</c:v>
                </c:pt>
                <c:pt idx="18">
                  <c:v>93.952628038888378</c:v>
                </c:pt>
                <c:pt idx="19">
                  <c:v>96.009165834478608</c:v>
                </c:pt>
                <c:pt idx="20">
                  <c:v>96.190746406465095</c:v>
                </c:pt>
                <c:pt idx="21">
                  <c:v>93.639311678973954</c:v>
                </c:pt>
                <c:pt idx="22">
                  <c:v>85.89805745498532</c:v>
                </c:pt>
                <c:pt idx="23">
                  <c:v>80.606907053335448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J14" sqref="J14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57</v>
      </c>
      <c r="B1" s="28"/>
      <c r="C1" s="28"/>
      <c r="D1" s="28"/>
      <c r="H1" s="142" t="s">
        <v>98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45159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58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86</v>
      </c>
      <c r="AG4" s="174"/>
      <c r="AH4" s="174"/>
      <c r="AI4" s="174"/>
      <c r="AJ4" s="149" t="s">
        <v>99</v>
      </c>
      <c r="AK4" s="150"/>
      <c r="AL4" s="149" t="s">
        <v>100</v>
      </c>
      <c r="AM4" s="150"/>
      <c r="AN4" s="136" t="s">
        <v>66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71</v>
      </c>
      <c r="K6" s="167"/>
      <c r="L6" s="165"/>
      <c r="M6" s="165"/>
      <c r="N6" s="165"/>
      <c r="O6" s="165"/>
      <c r="P6" s="166"/>
      <c r="Q6" s="168"/>
      <c r="R6" s="158" t="s">
        <v>87</v>
      </c>
      <c r="S6" s="159"/>
      <c r="T6" s="159"/>
      <c r="U6" s="159"/>
      <c r="V6" s="159"/>
      <c r="W6" s="159"/>
      <c r="X6" s="159"/>
      <c r="Y6" s="159"/>
      <c r="Z6" s="158" t="s">
        <v>88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85</v>
      </c>
      <c r="Y7" s="157"/>
      <c r="Z7" s="180" t="s">
        <v>3</v>
      </c>
      <c r="AA7" s="181"/>
      <c r="AB7" s="181"/>
      <c r="AC7" s="156"/>
      <c r="AD7" s="209" t="s">
        <v>85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51</v>
      </c>
      <c r="K8" s="13" t="s">
        <v>52</v>
      </c>
      <c r="L8" s="13" t="s">
        <v>53</v>
      </c>
      <c r="M8" s="13" t="s">
        <v>54</v>
      </c>
      <c r="N8" s="13" t="s">
        <v>55</v>
      </c>
      <c r="O8" s="13" t="s">
        <v>56</v>
      </c>
      <c r="P8" s="13" t="s">
        <v>38</v>
      </c>
      <c r="Q8" s="14" t="s">
        <v>39</v>
      </c>
      <c r="R8" s="86" t="s">
        <v>74</v>
      </c>
      <c r="S8" s="87" t="s">
        <v>75</v>
      </c>
      <c r="T8" s="87" t="s">
        <v>78</v>
      </c>
      <c r="U8" s="87" t="s">
        <v>79</v>
      </c>
      <c r="V8" s="87" t="s">
        <v>80</v>
      </c>
      <c r="W8" s="87" t="s">
        <v>81</v>
      </c>
      <c r="X8" s="13" t="s">
        <v>40</v>
      </c>
      <c r="Y8" s="14" t="s">
        <v>84</v>
      </c>
      <c r="Z8" s="86" t="s">
        <v>76</v>
      </c>
      <c r="AA8" s="87" t="s">
        <v>77</v>
      </c>
      <c r="AB8" s="87" t="s">
        <v>82</v>
      </c>
      <c r="AC8" s="88" t="s">
        <v>83</v>
      </c>
      <c r="AD8" s="88" t="s">
        <v>42</v>
      </c>
      <c r="AE8" s="89" t="s">
        <v>41</v>
      </c>
      <c r="AF8" s="20">
        <v>0.20743830645161287</v>
      </c>
      <c r="AG8" s="21">
        <v>0.36182715053763437</v>
      </c>
      <c r="AH8" s="22" t="s">
        <v>43</v>
      </c>
      <c r="AI8" s="23" t="s">
        <v>44</v>
      </c>
      <c r="AJ8" s="19" t="s">
        <v>45</v>
      </c>
      <c r="AK8" s="14" t="s">
        <v>46</v>
      </c>
      <c r="AL8" s="19" t="s">
        <v>47</v>
      </c>
      <c r="AM8" s="14" t="s">
        <v>48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40.46</v>
      </c>
      <c r="C9" s="51">
        <f t="shared" ref="C9:C32" si="0">AK9-AE9</f>
        <v>-2.3540392507227352</v>
      </c>
      <c r="D9" s="52">
        <f t="shared" ref="D9:D32" si="1">AM9-Y9</f>
        <v>68.656347641492403</v>
      </c>
      <c r="E9" s="59">
        <f t="shared" ref="E9:E32" si="2">(AG9+AI9)-Q9</f>
        <v>-25.842308390769691</v>
      </c>
      <c r="F9" s="76">
        <v>180.21</v>
      </c>
      <c r="G9" s="52">
        <f t="shared" ref="G9:G32" si="3">AJ9-AD9</f>
        <v>106.06816796369843</v>
      </c>
      <c r="H9" s="52">
        <f t="shared" ref="H9:H32" si="4">AL9-X9</f>
        <v>67.13357676933974</v>
      </c>
      <c r="I9" s="53">
        <f t="shared" ref="I9:I32" si="5">(AH9+AF9)-P9</f>
        <v>7.0082552669618385</v>
      </c>
      <c r="J9" s="58">
        <v>0</v>
      </c>
      <c r="K9" s="84">
        <v>31.06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31.06</v>
      </c>
      <c r="R9" s="91">
        <v>0</v>
      </c>
      <c r="S9" s="84">
        <v>0</v>
      </c>
      <c r="T9" s="84">
        <v>0</v>
      </c>
      <c r="U9" s="84">
        <v>29.24</v>
      </c>
      <c r="V9" s="68">
        <v>0</v>
      </c>
      <c r="W9" s="90">
        <v>4.3899999999999997</v>
      </c>
      <c r="X9" s="94">
        <f>R9+T9+V9</f>
        <v>0</v>
      </c>
      <c r="Y9" s="95">
        <f>S9+U9+W9</f>
        <v>33.629999999999995</v>
      </c>
      <c r="Z9" s="91">
        <v>0</v>
      </c>
      <c r="AA9" s="84">
        <v>0</v>
      </c>
      <c r="AB9" s="84">
        <v>0</v>
      </c>
      <c r="AC9" s="84">
        <v>67.180000000000007</v>
      </c>
      <c r="AD9" s="96">
        <f>Z9+AB9</f>
        <v>0</v>
      </c>
      <c r="AE9" s="52">
        <f>AA9+AC9</f>
        <v>67.180000000000007</v>
      </c>
      <c r="AF9" s="116">
        <v>0.16645241935483901</v>
      </c>
      <c r="AG9" s="117">
        <v>0.40281303763440901</v>
      </c>
      <c r="AH9" s="54">
        <f t="shared" ref="AH9:AH32" si="6">(F9+P9+X9+AD9)-(AJ9+AL9+AF9)</f>
        <v>6.8418028476069992</v>
      </c>
      <c r="AI9" s="63">
        <f t="shared" ref="AI9:AI32" si="7">(B9+Q9+Y9+AE9)-(AM9+AK9+AG9)</f>
        <v>4.8148785715958979</v>
      </c>
      <c r="AJ9" s="64">
        <v>106.06816796369843</v>
      </c>
      <c r="AK9" s="61">
        <v>64.825960749277272</v>
      </c>
      <c r="AL9" s="66">
        <v>67.13357676933974</v>
      </c>
      <c r="AM9" s="61">
        <v>102.2863476414924</v>
      </c>
      <c r="AS9" s="121"/>
      <c r="BA9" s="42"/>
      <c r="BB9" s="42"/>
    </row>
    <row r="10" spans="1:54" ht="15.75" x14ac:dyDescent="0.25">
      <c r="A10" s="25">
        <v>2</v>
      </c>
      <c r="B10" s="69">
        <v>32.9</v>
      </c>
      <c r="C10" s="51">
        <f t="shared" si="0"/>
        <v>-2.8236976054310077</v>
      </c>
      <c r="D10" s="52">
        <f t="shared" si="1"/>
        <v>61.60452817859688</v>
      </c>
      <c r="E10" s="59">
        <f t="shared" si="2"/>
        <v>-25.880830573165888</v>
      </c>
      <c r="F10" s="68">
        <v>174.04</v>
      </c>
      <c r="G10" s="52">
        <f t="shared" si="3"/>
        <v>102.00893135361426</v>
      </c>
      <c r="H10" s="52">
        <f t="shared" si="4"/>
        <v>65.25726812615801</v>
      </c>
      <c r="I10" s="53">
        <f t="shared" si="5"/>
        <v>6.7738005202277227</v>
      </c>
      <c r="J10" s="58">
        <v>0</v>
      </c>
      <c r="K10" s="81">
        <v>31.11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31.11</v>
      </c>
      <c r="R10" s="91">
        <v>0</v>
      </c>
      <c r="S10" s="84">
        <v>0</v>
      </c>
      <c r="T10" s="84">
        <v>0</v>
      </c>
      <c r="U10" s="84">
        <v>29.24</v>
      </c>
      <c r="V10" s="84">
        <v>0</v>
      </c>
      <c r="W10" s="84">
        <v>12.48</v>
      </c>
      <c r="X10" s="94">
        <f t="shared" ref="X10:X32" si="10">R10+T10+V10</f>
        <v>0</v>
      </c>
      <c r="Y10" s="95">
        <f t="shared" ref="Y10:Y32" si="11">S10+U10+W10</f>
        <v>41.72</v>
      </c>
      <c r="Z10" s="91">
        <v>0</v>
      </c>
      <c r="AA10" s="84">
        <v>0</v>
      </c>
      <c r="AB10" s="84">
        <v>0</v>
      </c>
      <c r="AC10" s="84">
        <v>67.010000000000005</v>
      </c>
      <c r="AD10" s="96">
        <f t="shared" ref="AD10:AD32" si="12">Z10+AB10</f>
        <v>0</v>
      </c>
      <c r="AE10" s="52">
        <f t="shared" ref="AE10:AE32" si="13">AA10+AC10</f>
        <v>67.010000000000005</v>
      </c>
      <c r="AF10" s="118">
        <v>0.16645241935483901</v>
      </c>
      <c r="AG10" s="117">
        <v>0.40281303763440901</v>
      </c>
      <c r="AH10" s="54">
        <f t="shared" si="6"/>
        <v>6.6073481008728834</v>
      </c>
      <c r="AI10" s="63">
        <f t="shared" si="7"/>
        <v>4.8263563891997023</v>
      </c>
      <c r="AJ10" s="64">
        <v>102.00893135361426</v>
      </c>
      <c r="AK10" s="61">
        <v>64.186302394568997</v>
      </c>
      <c r="AL10" s="66">
        <v>65.25726812615801</v>
      </c>
      <c r="AM10" s="61">
        <v>103.32452817859688</v>
      </c>
      <c r="AS10" s="121"/>
      <c r="BA10" s="42"/>
      <c r="BB10" s="42"/>
    </row>
    <row r="11" spans="1:54" ht="15" customHeight="1" x14ac:dyDescent="0.25">
      <c r="A11" s="25">
        <v>3</v>
      </c>
      <c r="B11" s="69">
        <v>25.18</v>
      </c>
      <c r="C11" s="51">
        <f t="shared" si="0"/>
        <v>-7.1662327879610359</v>
      </c>
      <c r="D11" s="52">
        <f t="shared" si="1"/>
        <v>57.508602848209449</v>
      </c>
      <c r="E11" s="59">
        <f t="shared" si="2"/>
        <v>-25.162370060248424</v>
      </c>
      <c r="F11" s="68">
        <v>169.77</v>
      </c>
      <c r="G11" s="52">
        <f t="shared" si="3"/>
        <v>98.27757360984792</v>
      </c>
      <c r="H11" s="52">
        <f t="shared" si="4"/>
        <v>64.880882010569422</v>
      </c>
      <c r="I11" s="53">
        <f t="shared" si="5"/>
        <v>6.6115443795826812</v>
      </c>
      <c r="J11" s="58">
        <v>0</v>
      </c>
      <c r="K11" s="81">
        <v>30.98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30.98</v>
      </c>
      <c r="R11" s="91">
        <v>0</v>
      </c>
      <c r="S11" s="84">
        <v>0</v>
      </c>
      <c r="T11" s="84">
        <v>0</v>
      </c>
      <c r="U11" s="84">
        <v>24.4</v>
      </c>
      <c r="V11" s="84">
        <v>0</v>
      </c>
      <c r="W11" s="84">
        <v>46.39</v>
      </c>
      <c r="X11" s="94">
        <f t="shared" si="10"/>
        <v>0</v>
      </c>
      <c r="Y11" s="95">
        <f t="shared" si="11"/>
        <v>70.789999999999992</v>
      </c>
      <c r="Z11" s="91">
        <v>0</v>
      </c>
      <c r="AA11" s="84">
        <v>0</v>
      </c>
      <c r="AB11" s="84">
        <v>0</v>
      </c>
      <c r="AC11" s="84">
        <v>66.81</v>
      </c>
      <c r="AD11" s="96">
        <f t="shared" si="12"/>
        <v>0</v>
      </c>
      <c r="AE11" s="52">
        <f t="shared" si="13"/>
        <v>66.81</v>
      </c>
      <c r="AF11" s="118">
        <v>0.16645241935483901</v>
      </c>
      <c r="AG11" s="117">
        <v>0.40281303763440901</v>
      </c>
      <c r="AH11" s="54">
        <f t="shared" si="6"/>
        <v>6.4450919602278418</v>
      </c>
      <c r="AI11" s="63">
        <f t="shared" si="7"/>
        <v>5.4148169021171668</v>
      </c>
      <c r="AJ11" s="64">
        <v>98.27757360984792</v>
      </c>
      <c r="AK11" s="61">
        <v>59.643767212038966</v>
      </c>
      <c r="AL11" s="66">
        <v>64.880882010569422</v>
      </c>
      <c r="AM11" s="61">
        <v>128.29860284820944</v>
      </c>
      <c r="AS11" s="121"/>
      <c r="BA11" s="42"/>
      <c r="BB11" s="42"/>
    </row>
    <row r="12" spans="1:54" ht="15" customHeight="1" x14ac:dyDescent="0.25">
      <c r="A12" s="25">
        <v>4</v>
      </c>
      <c r="B12" s="69">
        <v>26.57</v>
      </c>
      <c r="C12" s="51">
        <f t="shared" si="0"/>
        <v>-7.4940791185287949</v>
      </c>
      <c r="D12" s="52">
        <f t="shared" si="1"/>
        <v>59.025384128264648</v>
      </c>
      <c r="E12" s="59">
        <f t="shared" si="2"/>
        <v>-24.961305009735849</v>
      </c>
      <c r="F12" s="68">
        <v>167.79</v>
      </c>
      <c r="G12" s="52">
        <f t="shared" si="3"/>
        <v>97.401882489971172</v>
      </c>
      <c r="H12" s="52">
        <f t="shared" si="4"/>
        <v>63.851811274136026</v>
      </c>
      <c r="I12" s="53">
        <f t="shared" si="5"/>
        <v>6.5363062358927939</v>
      </c>
      <c r="J12" s="58">
        <v>0</v>
      </c>
      <c r="K12" s="81">
        <v>30.88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30.88</v>
      </c>
      <c r="R12" s="91">
        <v>0</v>
      </c>
      <c r="S12" s="84">
        <v>0</v>
      </c>
      <c r="T12" s="84">
        <v>0</v>
      </c>
      <c r="U12" s="84">
        <v>27.43</v>
      </c>
      <c r="V12" s="84">
        <v>0</v>
      </c>
      <c r="W12" s="84">
        <v>47.61</v>
      </c>
      <c r="X12" s="94">
        <f t="shared" si="10"/>
        <v>0</v>
      </c>
      <c r="Y12" s="95">
        <f t="shared" si="11"/>
        <v>75.039999999999992</v>
      </c>
      <c r="Z12" s="91">
        <v>0</v>
      </c>
      <c r="AA12" s="84">
        <v>0</v>
      </c>
      <c r="AB12" s="84">
        <v>0</v>
      </c>
      <c r="AC12" s="84">
        <v>64.88</v>
      </c>
      <c r="AD12" s="96">
        <f t="shared" si="12"/>
        <v>0</v>
      </c>
      <c r="AE12" s="52">
        <f t="shared" si="13"/>
        <v>64.88</v>
      </c>
      <c r="AF12" s="118">
        <v>0.16645241935483901</v>
      </c>
      <c r="AG12" s="117">
        <v>0.40281303763440901</v>
      </c>
      <c r="AH12" s="54">
        <f t="shared" si="6"/>
        <v>6.3698538165379546</v>
      </c>
      <c r="AI12" s="63">
        <f t="shared" si="7"/>
        <v>5.5158819526297407</v>
      </c>
      <c r="AJ12" s="64">
        <v>97.401882489971172</v>
      </c>
      <c r="AK12" s="61">
        <v>57.385920881471201</v>
      </c>
      <c r="AL12" s="66">
        <v>63.851811274136026</v>
      </c>
      <c r="AM12" s="61">
        <v>134.06538412826464</v>
      </c>
      <c r="AS12" s="121"/>
      <c r="BA12" s="42"/>
      <c r="BB12" s="42"/>
    </row>
    <row r="13" spans="1:54" ht="15.75" x14ac:dyDescent="0.25">
      <c r="A13" s="25">
        <v>5</v>
      </c>
      <c r="B13" s="69">
        <v>27.72</v>
      </c>
      <c r="C13" s="51">
        <f t="shared" si="0"/>
        <v>-11.532983383651064</v>
      </c>
      <c r="D13" s="52">
        <f t="shared" si="1"/>
        <v>64.702027880037704</v>
      </c>
      <c r="E13" s="59">
        <f t="shared" si="2"/>
        <v>-25.449044496386666</v>
      </c>
      <c r="F13" s="68">
        <v>171.1</v>
      </c>
      <c r="G13" s="52">
        <f t="shared" si="3"/>
        <v>100.48877022281501</v>
      </c>
      <c r="H13" s="52">
        <f t="shared" si="4"/>
        <v>63.949146620372133</v>
      </c>
      <c r="I13" s="53">
        <f t="shared" si="5"/>
        <v>6.6620831568128542</v>
      </c>
      <c r="J13" s="58">
        <v>0</v>
      </c>
      <c r="K13" s="81">
        <v>31.23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31.23</v>
      </c>
      <c r="R13" s="91">
        <v>0</v>
      </c>
      <c r="S13" s="84">
        <v>0</v>
      </c>
      <c r="T13" s="84">
        <v>0</v>
      </c>
      <c r="U13" s="84">
        <v>20.62</v>
      </c>
      <c r="V13" s="84">
        <v>0</v>
      </c>
      <c r="W13" s="84">
        <v>46.68</v>
      </c>
      <c r="X13" s="94">
        <f t="shared" si="10"/>
        <v>0</v>
      </c>
      <c r="Y13" s="95">
        <f t="shared" si="11"/>
        <v>67.3</v>
      </c>
      <c r="Z13" s="91">
        <v>0</v>
      </c>
      <c r="AA13" s="84">
        <v>0</v>
      </c>
      <c r="AB13" s="84">
        <v>0</v>
      </c>
      <c r="AC13" s="84">
        <v>66.2</v>
      </c>
      <c r="AD13" s="96">
        <f t="shared" si="12"/>
        <v>0</v>
      </c>
      <c r="AE13" s="52">
        <f t="shared" si="13"/>
        <v>66.2</v>
      </c>
      <c r="AF13" s="118">
        <v>0.16645241935483901</v>
      </c>
      <c r="AG13" s="117">
        <v>0.40281303763440901</v>
      </c>
      <c r="AH13" s="54">
        <f t="shared" si="6"/>
        <v>6.4956307374580149</v>
      </c>
      <c r="AI13" s="63">
        <f t="shared" si="7"/>
        <v>5.3781424659789252</v>
      </c>
      <c r="AJ13" s="64">
        <v>100.48877022281501</v>
      </c>
      <c r="AK13" s="61">
        <v>54.667016616348938</v>
      </c>
      <c r="AL13" s="66">
        <v>63.949146620372133</v>
      </c>
      <c r="AM13" s="61">
        <v>132.0020278800377</v>
      </c>
      <c r="AS13" s="121"/>
      <c r="BA13" s="42"/>
      <c r="BB13" s="42"/>
    </row>
    <row r="14" spans="1:54" ht="15.75" customHeight="1" x14ac:dyDescent="0.25">
      <c r="A14" s="25">
        <v>6</v>
      </c>
      <c r="B14" s="69">
        <v>30.2</v>
      </c>
      <c r="C14" s="51">
        <f t="shared" si="0"/>
        <v>5.0823372691053805</v>
      </c>
      <c r="D14" s="52">
        <f t="shared" si="1"/>
        <v>50.647881008358425</v>
      </c>
      <c r="E14" s="59">
        <f t="shared" si="2"/>
        <v>-25.530218277463813</v>
      </c>
      <c r="F14" s="68">
        <v>164.45</v>
      </c>
      <c r="G14" s="52">
        <f t="shared" si="3"/>
        <v>98.288130818312922</v>
      </c>
      <c r="H14" s="52">
        <f t="shared" si="4"/>
        <v>59.724740430775881</v>
      </c>
      <c r="I14" s="53">
        <f t="shared" si="5"/>
        <v>6.4371287509111985</v>
      </c>
      <c r="J14" s="58">
        <v>0</v>
      </c>
      <c r="K14" s="81">
        <v>30.91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30.91</v>
      </c>
      <c r="R14" s="91">
        <v>0.33</v>
      </c>
      <c r="S14" s="84">
        <v>0</v>
      </c>
      <c r="T14" s="84">
        <v>0</v>
      </c>
      <c r="U14" s="84">
        <v>14.19</v>
      </c>
      <c r="V14" s="84">
        <v>0</v>
      </c>
      <c r="W14" s="84">
        <v>46.97</v>
      </c>
      <c r="X14" s="94">
        <f t="shared" si="10"/>
        <v>0.33</v>
      </c>
      <c r="Y14" s="95">
        <f t="shared" si="11"/>
        <v>61.16</v>
      </c>
      <c r="Z14" s="91">
        <v>0.4</v>
      </c>
      <c r="AA14" s="84">
        <v>0</v>
      </c>
      <c r="AB14" s="84">
        <v>0</v>
      </c>
      <c r="AC14" s="84">
        <v>55.85</v>
      </c>
      <c r="AD14" s="96">
        <f t="shared" si="12"/>
        <v>0.4</v>
      </c>
      <c r="AE14" s="52">
        <f t="shared" si="13"/>
        <v>55.85</v>
      </c>
      <c r="AF14" s="118">
        <v>0.16645241935483901</v>
      </c>
      <c r="AG14" s="117">
        <v>0.40281303763440901</v>
      </c>
      <c r="AH14" s="54">
        <f t="shared" si="6"/>
        <v>6.2706763315563592</v>
      </c>
      <c r="AI14" s="63">
        <f t="shared" si="7"/>
        <v>4.9769686849017774</v>
      </c>
      <c r="AJ14" s="64">
        <v>98.688130818312928</v>
      </c>
      <c r="AK14" s="61">
        <v>60.932337269105382</v>
      </c>
      <c r="AL14" s="66">
        <v>60.05474043077588</v>
      </c>
      <c r="AM14" s="61">
        <v>111.80788100835842</v>
      </c>
      <c r="AS14" s="121"/>
      <c r="BA14" s="42"/>
      <c r="BB14" s="42"/>
    </row>
    <row r="15" spans="1:54" ht="15.75" x14ac:dyDescent="0.25">
      <c r="A15" s="25">
        <v>7</v>
      </c>
      <c r="B15" s="69">
        <v>63.18</v>
      </c>
      <c r="C15" s="51">
        <f t="shared" si="0"/>
        <v>12.50302348335012</v>
      </c>
      <c r="D15" s="52">
        <f t="shared" si="1"/>
        <v>75.355101091839146</v>
      </c>
      <c r="E15" s="59">
        <f t="shared" si="2"/>
        <v>-24.678124575189301</v>
      </c>
      <c r="F15" s="68">
        <v>178.32</v>
      </c>
      <c r="G15" s="52">
        <f t="shared" si="3"/>
        <v>110.92400356555072</v>
      </c>
      <c r="H15" s="52">
        <f t="shared" si="4"/>
        <v>60.245244187986728</v>
      </c>
      <c r="I15" s="53">
        <f t="shared" si="5"/>
        <v>7.1507522464625302</v>
      </c>
      <c r="J15" s="58">
        <v>0</v>
      </c>
      <c r="K15" s="81">
        <v>31.04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31.04</v>
      </c>
      <c r="R15" s="91">
        <v>1.44</v>
      </c>
      <c r="S15" s="84">
        <v>0</v>
      </c>
      <c r="T15" s="84">
        <v>0</v>
      </c>
      <c r="U15" s="84">
        <v>14.19</v>
      </c>
      <c r="V15" s="84">
        <v>0</v>
      </c>
      <c r="W15" s="84">
        <v>46.84</v>
      </c>
      <c r="X15" s="94">
        <f t="shared" si="10"/>
        <v>1.44</v>
      </c>
      <c r="Y15" s="95">
        <f t="shared" si="11"/>
        <v>61.03</v>
      </c>
      <c r="Z15" s="91">
        <v>4.2</v>
      </c>
      <c r="AA15" s="84">
        <v>0</v>
      </c>
      <c r="AB15" s="84">
        <v>0</v>
      </c>
      <c r="AC15" s="84">
        <v>57.95</v>
      </c>
      <c r="AD15" s="96">
        <f t="shared" si="12"/>
        <v>4.2</v>
      </c>
      <c r="AE15" s="52">
        <f t="shared" si="13"/>
        <v>57.95</v>
      </c>
      <c r="AF15" s="118">
        <v>0.16645241935483901</v>
      </c>
      <c r="AG15" s="117">
        <v>0.40281303763440901</v>
      </c>
      <c r="AH15" s="54">
        <f t="shared" si="6"/>
        <v>6.9842998271076908</v>
      </c>
      <c r="AI15" s="63">
        <f t="shared" si="7"/>
        <v>5.9590623871762887</v>
      </c>
      <c r="AJ15" s="64">
        <v>115.12400356555072</v>
      </c>
      <c r="AK15" s="61">
        <v>70.453023483350123</v>
      </c>
      <c r="AL15" s="66">
        <v>61.685244187986726</v>
      </c>
      <c r="AM15" s="61">
        <v>136.38510109183915</v>
      </c>
      <c r="AS15" s="121"/>
      <c r="BA15" s="42"/>
      <c r="BB15" s="42"/>
    </row>
    <row r="16" spans="1:54" ht="15.75" x14ac:dyDescent="0.25">
      <c r="A16" s="25">
        <v>8</v>
      </c>
      <c r="B16" s="69">
        <v>79.040000000000006</v>
      </c>
      <c r="C16" s="51">
        <f t="shared" si="0"/>
        <v>25.382214273698501</v>
      </c>
      <c r="D16" s="52">
        <f t="shared" si="1"/>
        <v>77.920998557407643</v>
      </c>
      <c r="E16" s="59">
        <f t="shared" si="2"/>
        <v>-24.263212831106117</v>
      </c>
      <c r="F16" s="68">
        <v>178.83</v>
      </c>
      <c r="G16" s="52">
        <f t="shared" si="3"/>
        <v>105.04502553167781</v>
      </c>
      <c r="H16" s="52">
        <f t="shared" si="4"/>
        <v>66.527064413306718</v>
      </c>
      <c r="I16" s="53">
        <f t="shared" si="5"/>
        <v>7.2579100550154854</v>
      </c>
      <c r="J16" s="58">
        <v>0</v>
      </c>
      <c r="K16" s="81">
        <v>31.04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31.04</v>
      </c>
      <c r="R16" s="91">
        <v>3.05</v>
      </c>
      <c r="S16" s="84">
        <v>0</v>
      </c>
      <c r="T16" s="84">
        <v>0</v>
      </c>
      <c r="U16" s="84">
        <v>14.19</v>
      </c>
      <c r="V16" s="84">
        <v>0</v>
      </c>
      <c r="W16" s="84">
        <v>47.26</v>
      </c>
      <c r="X16" s="94">
        <f t="shared" si="10"/>
        <v>3.05</v>
      </c>
      <c r="Y16" s="95">
        <f t="shared" si="11"/>
        <v>61.449999999999996</v>
      </c>
      <c r="Z16" s="91">
        <v>4.9000000000000004</v>
      </c>
      <c r="AA16" s="84">
        <v>0</v>
      </c>
      <c r="AB16" s="84">
        <v>0</v>
      </c>
      <c r="AC16" s="84">
        <v>56.49</v>
      </c>
      <c r="AD16" s="96">
        <f t="shared" si="12"/>
        <v>4.9000000000000004</v>
      </c>
      <c r="AE16" s="52">
        <f t="shared" si="13"/>
        <v>56.49</v>
      </c>
      <c r="AF16" s="118">
        <v>0.16645241935483901</v>
      </c>
      <c r="AG16" s="117">
        <v>0.40281303763440901</v>
      </c>
      <c r="AH16" s="54">
        <f t="shared" si="6"/>
        <v>7.091457635660646</v>
      </c>
      <c r="AI16" s="63">
        <f t="shared" si="7"/>
        <v>6.3739741312594731</v>
      </c>
      <c r="AJ16" s="64">
        <v>109.94502553167781</v>
      </c>
      <c r="AK16" s="61">
        <v>81.872214273698503</v>
      </c>
      <c r="AL16" s="66">
        <v>69.577064413306715</v>
      </c>
      <c r="AM16" s="61">
        <v>139.37099855740763</v>
      </c>
      <c r="AS16" s="121"/>
      <c r="BA16" s="42"/>
      <c r="BB16" s="42"/>
    </row>
    <row r="17" spans="1:54" ht="15.75" x14ac:dyDescent="0.25">
      <c r="A17" s="25">
        <v>9</v>
      </c>
      <c r="B17" s="69">
        <v>54.22</v>
      </c>
      <c r="C17" s="51">
        <f t="shared" si="0"/>
        <v>30.350536560472698</v>
      </c>
      <c r="D17" s="52">
        <f t="shared" si="1"/>
        <v>48.798312731689293</v>
      </c>
      <c r="E17" s="59">
        <f t="shared" si="2"/>
        <v>-24.928849292161996</v>
      </c>
      <c r="F17" s="68">
        <v>159.62</v>
      </c>
      <c r="G17" s="52">
        <f t="shared" si="3"/>
        <v>85.803748769601441</v>
      </c>
      <c r="H17" s="52">
        <f t="shared" si="4"/>
        <v>66.965692470619032</v>
      </c>
      <c r="I17" s="53">
        <f t="shared" si="5"/>
        <v>6.8505587597795161</v>
      </c>
      <c r="J17" s="58">
        <v>0</v>
      </c>
      <c r="K17" s="81">
        <v>31.02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31.02</v>
      </c>
      <c r="R17" s="91">
        <v>11.44</v>
      </c>
      <c r="S17" s="84">
        <v>0</v>
      </c>
      <c r="T17" s="84">
        <v>0</v>
      </c>
      <c r="U17" s="84">
        <v>14.19</v>
      </c>
      <c r="V17" s="84">
        <v>0</v>
      </c>
      <c r="W17" s="84">
        <v>46.95</v>
      </c>
      <c r="X17" s="94">
        <f t="shared" si="10"/>
        <v>11.44</v>
      </c>
      <c r="Y17" s="95">
        <f t="shared" si="11"/>
        <v>61.14</v>
      </c>
      <c r="Z17" s="91">
        <v>5</v>
      </c>
      <c r="AA17" s="84">
        <v>0</v>
      </c>
      <c r="AB17" s="84">
        <v>0</v>
      </c>
      <c r="AC17" s="84">
        <v>57.15</v>
      </c>
      <c r="AD17" s="96">
        <f t="shared" si="12"/>
        <v>5</v>
      </c>
      <c r="AE17" s="52">
        <f t="shared" si="13"/>
        <v>57.15</v>
      </c>
      <c r="AF17" s="118">
        <v>0.16645241935483901</v>
      </c>
      <c r="AG17" s="117">
        <v>0.40281303763440901</v>
      </c>
      <c r="AH17" s="54">
        <f t="shared" si="6"/>
        <v>6.6841063404246768</v>
      </c>
      <c r="AI17" s="63">
        <f t="shared" si="7"/>
        <v>5.6883376702035946</v>
      </c>
      <c r="AJ17" s="64">
        <v>90.803748769601441</v>
      </c>
      <c r="AK17" s="61">
        <v>87.500536560472696</v>
      </c>
      <c r="AL17" s="66">
        <v>78.40569247061903</v>
      </c>
      <c r="AM17" s="61">
        <v>109.93831273168929</v>
      </c>
      <c r="AS17" s="121"/>
      <c r="BA17" s="42"/>
      <c r="BB17" s="42"/>
    </row>
    <row r="18" spans="1:54" ht="15.75" x14ac:dyDescent="0.25">
      <c r="A18" s="25">
        <v>10</v>
      </c>
      <c r="B18" s="69">
        <v>50.620000000000005</v>
      </c>
      <c r="C18" s="51">
        <f t="shared" si="0"/>
        <v>35.755605020085582</v>
      </c>
      <c r="D18" s="52">
        <f t="shared" si="1"/>
        <v>39.281929511549592</v>
      </c>
      <c r="E18" s="59">
        <f t="shared" si="2"/>
        <v>-24.417534531635198</v>
      </c>
      <c r="F18" s="68">
        <v>173.4</v>
      </c>
      <c r="G18" s="52">
        <f t="shared" si="3"/>
        <v>112.89452713129428</v>
      </c>
      <c r="H18" s="52">
        <f t="shared" si="4"/>
        <v>52.746732235754862</v>
      </c>
      <c r="I18" s="53">
        <f t="shared" si="5"/>
        <v>7.7587406329508601</v>
      </c>
      <c r="J18" s="58">
        <v>0</v>
      </c>
      <c r="K18" s="81">
        <v>31.21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31.21</v>
      </c>
      <c r="R18" s="91">
        <v>20.66</v>
      </c>
      <c r="S18" s="84">
        <v>0</v>
      </c>
      <c r="T18" s="84">
        <v>0</v>
      </c>
      <c r="U18" s="84">
        <v>43.93</v>
      </c>
      <c r="V18" s="84">
        <v>0</v>
      </c>
      <c r="W18" s="84">
        <v>46.68</v>
      </c>
      <c r="X18" s="94">
        <f t="shared" si="10"/>
        <v>20.66</v>
      </c>
      <c r="Y18" s="95">
        <f t="shared" si="11"/>
        <v>90.61</v>
      </c>
      <c r="Z18" s="91">
        <v>5.9</v>
      </c>
      <c r="AA18" s="84">
        <v>0</v>
      </c>
      <c r="AB18" s="84">
        <v>0</v>
      </c>
      <c r="AC18" s="84">
        <v>56.14</v>
      </c>
      <c r="AD18" s="96">
        <f t="shared" si="12"/>
        <v>5.9</v>
      </c>
      <c r="AE18" s="52">
        <f t="shared" si="13"/>
        <v>56.14</v>
      </c>
      <c r="AF18" s="118">
        <v>0.16645241935483901</v>
      </c>
      <c r="AG18" s="117">
        <v>0.40281303763440901</v>
      </c>
      <c r="AH18" s="54">
        <f t="shared" si="6"/>
        <v>7.5922882135960208</v>
      </c>
      <c r="AI18" s="63">
        <f t="shared" si="7"/>
        <v>6.3896524307303935</v>
      </c>
      <c r="AJ18" s="64">
        <v>118.79452713129429</v>
      </c>
      <c r="AK18" s="61">
        <v>91.895605020085583</v>
      </c>
      <c r="AL18" s="66">
        <v>73.406732235754859</v>
      </c>
      <c r="AM18" s="61">
        <v>129.89192951154959</v>
      </c>
      <c r="AS18" s="121"/>
      <c r="BA18" s="42"/>
      <c r="BB18" s="42"/>
    </row>
    <row r="19" spans="1:54" ht="15.75" x14ac:dyDescent="0.25">
      <c r="A19" s="25">
        <v>11</v>
      </c>
      <c r="B19" s="69">
        <v>46.58</v>
      </c>
      <c r="C19" s="51">
        <f t="shared" si="0"/>
        <v>0.45687645741780614</v>
      </c>
      <c r="D19" s="52">
        <f t="shared" si="1"/>
        <v>70.483808958826756</v>
      </c>
      <c r="E19" s="59">
        <f t="shared" si="2"/>
        <v>-24.360685416244579</v>
      </c>
      <c r="F19" s="68">
        <v>151.24</v>
      </c>
      <c r="G19" s="52">
        <f t="shared" si="3"/>
        <v>76.856740717771146</v>
      </c>
      <c r="H19" s="52">
        <f t="shared" si="4"/>
        <v>67.337384824835979</v>
      </c>
      <c r="I19" s="53">
        <f t="shared" si="5"/>
        <v>7.0458744573928689</v>
      </c>
      <c r="J19" s="58">
        <v>0</v>
      </c>
      <c r="K19" s="81">
        <v>31.07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31.07</v>
      </c>
      <c r="R19" s="91">
        <v>17.260000000000002</v>
      </c>
      <c r="S19" s="84">
        <v>0</v>
      </c>
      <c r="T19" s="84">
        <v>0</v>
      </c>
      <c r="U19" s="84">
        <v>44.02</v>
      </c>
      <c r="V19" s="84">
        <v>0</v>
      </c>
      <c r="W19" s="84">
        <v>46.22</v>
      </c>
      <c r="X19" s="94">
        <f t="shared" si="10"/>
        <v>17.260000000000002</v>
      </c>
      <c r="Y19" s="95">
        <f t="shared" si="11"/>
        <v>90.240000000000009</v>
      </c>
      <c r="Z19" s="91">
        <v>12.7</v>
      </c>
      <c r="AA19" s="84">
        <v>0</v>
      </c>
      <c r="AB19" s="84">
        <v>0</v>
      </c>
      <c r="AC19" s="84">
        <v>57.72</v>
      </c>
      <c r="AD19" s="96">
        <f t="shared" si="12"/>
        <v>12.7</v>
      </c>
      <c r="AE19" s="52">
        <f t="shared" si="13"/>
        <v>57.72</v>
      </c>
      <c r="AF19" s="118">
        <v>0.16645241935483901</v>
      </c>
      <c r="AG19" s="117">
        <v>0.40281303763440901</v>
      </c>
      <c r="AH19" s="54">
        <f t="shared" si="6"/>
        <v>6.8794220380380295</v>
      </c>
      <c r="AI19" s="63">
        <f t="shared" si="7"/>
        <v>6.3065015461210123</v>
      </c>
      <c r="AJ19" s="64">
        <v>89.556740717771149</v>
      </c>
      <c r="AK19" s="61">
        <v>58.176876457417805</v>
      </c>
      <c r="AL19" s="66">
        <v>84.597384824835984</v>
      </c>
      <c r="AM19" s="61">
        <v>160.72380895882677</v>
      </c>
      <c r="AS19" s="121"/>
      <c r="BA19" s="42"/>
      <c r="BB19" s="42"/>
    </row>
    <row r="20" spans="1:54" ht="15.75" x14ac:dyDescent="0.25">
      <c r="A20" s="25">
        <v>12</v>
      </c>
      <c r="B20" s="69">
        <v>87.66</v>
      </c>
      <c r="C20" s="51">
        <f t="shared" si="0"/>
        <v>24.226707918666889</v>
      </c>
      <c r="D20" s="52">
        <f t="shared" si="1"/>
        <v>86.592683234439562</v>
      </c>
      <c r="E20" s="59">
        <f t="shared" si="2"/>
        <v>-23.159391153106466</v>
      </c>
      <c r="F20" s="68">
        <v>164.8</v>
      </c>
      <c r="G20" s="52">
        <f t="shared" si="3"/>
        <v>100.56281577843654</v>
      </c>
      <c r="H20" s="52">
        <f t="shared" si="4"/>
        <v>56.653240444730784</v>
      </c>
      <c r="I20" s="53">
        <f t="shared" si="5"/>
        <v>7.5839437768326823</v>
      </c>
      <c r="J20" s="58">
        <v>0</v>
      </c>
      <c r="K20" s="81">
        <v>30.99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30.99</v>
      </c>
      <c r="R20" s="91">
        <v>16.059999999999999</v>
      </c>
      <c r="S20" s="84">
        <v>0</v>
      </c>
      <c r="T20" s="84">
        <v>0</v>
      </c>
      <c r="U20" s="84">
        <v>44.03</v>
      </c>
      <c r="V20" s="84">
        <v>0</v>
      </c>
      <c r="W20" s="84">
        <v>46.43</v>
      </c>
      <c r="X20" s="94">
        <f t="shared" si="10"/>
        <v>16.059999999999999</v>
      </c>
      <c r="Y20" s="95">
        <f t="shared" si="11"/>
        <v>90.460000000000008</v>
      </c>
      <c r="Z20" s="91">
        <v>14.5</v>
      </c>
      <c r="AA20" s="84">
        <v>0</v>
      </c>
      <c r="AB20" s="84">
        <v>0</v>
      </c>
      <c r="AC20" s="84">
        <v>56.55</v>
      </c>
      <c r="AD20" s="96">
        <f t="shared" si="12"/>
        <v>14.5</v>
      </c>
      <c r="AE20" s="52">
        <f t="shared" si="13"/>
        <v>56.55</v>
      </c>
      <c r="AF20" s="118">
        <v>0.16645241935483901</v>
      </c>
      <c r="AG20" s="117">
        <v>0.40281303763440901</v>
      </c>
      <c r="AH20" s="54">
        <f t="shared" si="6"/>
        <v>7.4174913574778429</v>
      </c>
      <c r="AI20" s="63">
        <f t="shared" si="7"/>
        <v>7.4277958092591234</v>
      </c>
      <c r="AJ20" s="64">
        <v>115.06281577843654</v>
      </c>
      <c r="AK20" s="61">
        <v>80.776707918666887</v>
      </c>
      <c r="AL20" s="66">
        <v>72.713240444730786</v>
      </c>
      <c r="AM20" s="61">
        <v>177.05268323443957</v>
      </c>
      <c r="AS20" s="121"/>
      <c r="BA20" s="42"/>
      <c r="BB20" s="42"/>
    </row>
    <row r="21" spans="1:54" ht="15.75" x14ac:dyDescent="0.25">
      <c r="A21" s="25">
        <v>13</v>
      </c>
      <c r="B21" s="69">
        <v>75.099999999999994</v>
      </c>
      <c r="C21" s="51">
        <f t="shared" si="0"/>
        <v>23.681522807409763</v>
      </c>
      <c r="D21" s="52">
        <f t="shared" si="1"/>
        <v>75.999068797263845</v>
      </c>
      <c r="E21" s="59">
        <f t="shared" si="2"/>
        <v>-24.580591604673604</v>
      </c>
      <c r="F21" s="68">
        <v>160.69</v>
      </c>
      <c r="G21" s="52">
        <f t="shared" si="3"/>
        <v>90.759514380187724</v>
      </c>
      <c r="H21" s="52">
        <f t="shared" si="4"/>
        <v>62.126905770141242</v>
      </c>
      <c r="I21" s="53">
        <f t="shared" si="5"/>
        <v>7.8035798496710518</v>
      </c>
      <c r="J21" s="58">
        <v>0</v>
      </c>
      <c r="K21" s="81">
        <v>30.84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30.84</v>
      </c>
      <c r="R21" s="91">
        <v>26.15</v>
      </c>
      <c r="S21" s="84">
        <v>0</v>
      </c>
      <c r="T21" s="84">
        <v>0</v>
      </c>
      <c r="U21" s="84">
        <v>43.16</v>
      </c>
      <c r="V21" s="84">
        <v>0</v>
      </c>
      <c r="W21" s="84">
        <v>4.28</v>
      </c>
      <c r="X21" s="94">
        <f t="shared" si="10"/>
        <v>26.15</v>
      </c>
      <c r="Y21" s="95">
        <f t="shared" si="11"/>
        <v>47.44</v>
      </c>
      <c r="Z21" s="91">
        <v>14.3</v>
      </c>
      <c r="AA21" s="84">
        <v>0</v>
      </c>
      <c r="AB21" s="84">
        <v>0</v>
      </c>
      <c r="AC21" s="84">
        <v>56.16</v>
      </c>
      <c r="AD21" s="96">
        <f t="shared" si="12"/>
        <v>14.3</v>
      </c>
      <c r="AE21" s="52">
        <f t="shared" si="13"/>
        <v>56.16</v>
      </c>
      <c r="AF21" s="118">
        <v>0.16645241935483901</v>
      </c>
      <c r="AG21" s="117">
        <v>0.40281303763440901</v>
      </c>
      <c r="AH21" s="54">
        <f t="shared" si="6"/>
        <v>7.6371274303162124</v>
      </c>
      <c r="AI21" s="63">
        <f t="shared" si="7"/>
        <v>5.8565953576919867</v>
      </c>
      <c r="AJ21" s="64">
        <v>105.05951438018772</v>
      </c>
      <c r="AK21" s="61">
        <v>79.84152280740976</v>
      </c>
      <c r="AL21" s="66">
        <v>88.276905770141241</v>
      </c>
      <c r="AM21" s="61">
        <v>123.43906879726384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95.34</v>
      </c>
      <c r="C22" s="51">
        <f t="shared" si="0"/>
        <v>30.017734256428852</v>
      </c>
      <c r="D22" s="52">
        <f t="shared" si="1"/>
        <v>88.873554836839133</v>
      </c>
      <c r="E22" s="59">
        <f t="shared" si="2"/>
        <v>-23.551289093267968</v>
      </c>
      <c r="F22" s="68">
        <v>178.76</v>
      </c>
      <c r="G22" s="52">
        <f t="shared" si="3"/>
        <v>118.41182234229596</v>
      </c>
      <c r="H22" s="52">
        <f t="shared" si="4"/>
        <v>52.575377271351712</v>
      </c>
      <c r="I22" s="53">
        <f t="shared" si="5"/>
        <v>7.7728003863522863</v>
      </c>
      <c r="J22" s="58">
        <v>0</v>
      </c>
      <c r="K22" s="81">
        <v>30.68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30.68</v>
      </c>
      <c r="R22" s="91">
        <v>15.17</v>
      </c>
      <c r="S22" s="84">
        <v>0</v>
      </c>
      <c r="T22" s="84">
        <v>0</v>
      </c>
      <c r="U22" s="84">
        <v>58.71</v>
      </c>
      <c r="V22" s="84">
        <v>0</v>
      </c>
      <c r="W22" s="84">
        <v>0</v>
      </c>
      <c r="X22" s="94">
        <f t="shared" si="10"/>
        <v>15.17</v>
      </c>
      <c r="Y22" s="95">
        <f t="shared" si="11"/>
        <v>58.71</v>
      </c>
      <c r="Z22" s="91">
        <v>6.4</v>
      </c>
      <c r="AA22" s="84">
        <v>0</v>
      </c>
      <c r="AB22" s="84">
        <v>0</v>
      </c>
      <c r="AC22" s="84">
        <v>55.86</v>
      </c>
      <c r="AD22" s="96">
        <f t="shared" si="12"/>
        <v>6.4</v>
      </c>
      <c r="AE22" s="52">
        <f t="shared" si="13"/>
        <v>55.86</v>
      </c>
      <c r="AF22" s="118">
        <v>0.16645241935483901</v>
      </c>
      <c r="AG22" s="117">
        <v>0.40281303763440901</v>
      </c>
      <c r="AH22" s="54">
        <f t="shared" si="6"/>
        <v>7.606347966997447</v>
      </c>
      <c r="AI22" s="63">
        <f t="shared" si="7"/>
        <v>6.7258978690976221</v>
      </c>
      <c r="AJ22" s="64">
        <v>124.81182234229597</v>
      </c>
      <c r="AK22" s="61">
        <v>85.877734256428852</v>
      </c>
      <c r="AL22" s="66">
        <v>67.745377271351714</v>
      </c>
      <c r="AM22" s="61">
        <v>147.58355483683914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95.34</v>
      </c>
      <c r="C23" s="51">
        <f t="shared" si="0"/>
        <v>37.037124378568009</v>
      </c>
      <c r="D23" s="52">
        <f t="shared" si="1"/>
        <v>81.737415920281649</v>
      </c>
      <c r="E23" s="59">
        <f t="shared" si="2"/>
        <v>-23.434540298849669</v>
      </c>
      <c r="F23" s="68">
        <v>187.76</v>
      </c>
      <c r="G23" s="52">
        <f t="shared" si="3"/>
        <v>112.6189705310551</v>
      </c>
      <c r="H23" s="52">
        <f t="shared" si="4"/>
        <v>66.863977361605251</v>
      </c>
      <c r="I23" s="53">
        <f t="shared" si="5"/>
        <v>8.2770521073396406</v>
      </c>
      <c r="J23" s="58">
        <v>0</v>
      </c>
      <c r="K23" s="81">
        <v>30.68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30.68</v>
      </c>
      <c r="R23" s="91">
        <v>22.34</v>
      </c>
      <c r="S23" s="84">
        <v>0</v>
      </c>
      <c r="T23" s="84">
        <v>0</v>
      </c>
      <c r="U23" s="84">
        <v>63.24</v>
      </c>
      <c r="V23" s="84">
        <v>0</v>
      </c>
      <c r="W23" s="84">
        <v>0</v>
      </c>
      <c r="X23" s="94">
        <f t="shared" si="10"/>
        <v>22.34</v>
      </c>
      <c r="Y23" s="95">
        <f t="shared" si="11"/>
        <v>63.24</v>
      </c>
      <c r="Z23" s="91">
        <v>3.5</v>
      </c>
      <c r="AA23" s="84">
        <v>0</v>
      </c>
      <c r="AB23" s="84">
        <v>0</v>
      </c>
      <c r="AC23" s="84">
        <v>55.5</v>
      </c>
      <c r="AD23" s="96">
        <f t="shared" si="12"/>
        <v>3.5</v>
      </c>
      <c r="AE23" s="52">
        <f t="shared" si="13"/>
        <v>55.5</v>
      </c>
      <c r="AF23" s="118">
        <v>0.16645241935483901</v>
      </c>
      <c r="AG23" s="117">
        <v>0.40281303763440901</v>
      </c>
      <c r="AH23" s="54">
        <f t="shared" si="6"/>
        <v>8.1105996879848021</v>
      </c>
      <c r="AI23" s="63">
        <f t="shared" si="7"/>
        <v>6.8426466635159215</v>
      </c>
      <c r="AJ23" s="64">
        <v>116.1189705310551</v>
      </c>
      <c r="AK23" s="61">
        <v>92.537124378568009</v>
      </c>
      <c r="AL23" s="66">
        <v>89.203977361605254</v>
      </c>
      <c r="AM23" s="61">
        <v>144.97741592028166</v>
      </c>
      <c r="AS23" s="121"/>
      <c r="BA23" s="42"/>
      <c r="BB23" s="42"/>
    </row>
    <row r="24" spans="1:54" ht="15.75" x14ac:dyDescent="0.25">
      <c r="A24" s="25">
        <v>16</v>
      </c>
      <c r="B24" s="69">
        <v>87.84</v>
      </c>
      <c r="C24" s="51">
        <f t="shared" si="0"/>
        <v>32.353353359383334</v>
      </c>
      <c r="D24" s="52">
        <f t="shared" si="1"/>
        <v>78.922879729089701</v>
      </c>
      <c r="E24" s="59">
        <f t="shared" si="2"/>
        <v>-23.43623308847306</v>
      </c>
      <c r="F24" s="68">
        <v>187.4</v>
      </c>
      <c r="G24" s="52">
        <f t="shared" si="3"/>
        <v>114.69147291165672</v>
      </c>
      <c r="H24" s="52">
        <f t="shared" si="4"/>
        <v>64.257057610072081</v>
      </c>
      <c r="I24" s="53">
        <f t="shared" si="5"/>
        <v>8.4514694782712052</v>
      </c>
      <c r="J24" s="58">
        <v>0</v>
      </c>
      <c r="K24" s="81">
        <v>30.82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30.82</v>
      </c>
      <c r="R24" s="91">
        <v>27.39</v>
      </c>
      <c r="S24" s="84">
        <v>0</v>
      </c>
      <c r="T24" s="84">
        <v>0</v>
      </c>
      <c r="U24" s="84">
        <v>74.239999999999995</v>
      </c>
      <c r="V24" s="84">
        <v>0</v>
      </c>
      <c r="W24" s="84">
        <v>0</v>
      </c>
      <c r="X24" s="94">
        <f t="shared" si="10"/>
        <v>27.39</v>
      </c>
      <c r="Y24" s="95">
        <f t="shared" si="11"/>
        <v>74.239999999999995</v>
      </c>
      <c r="Z24" s="91">
        <v>3.4</v>
      </c>
      <c r="AA24" s="84">
        <v>0</v>
      </c>
      <c r="AB24" s="84">
        <v>0</v>
      </c>
      <c r="AC24" s="84">
        <v>56.8</v>
      </c>
      <c r="AD24" s="96">
        <f t="shared" si="12"/>
        <v>3.4</v>
      </c>
      <c r="AE24" s="52">
        <f t="shared" si="13"/>
        <v>56.8</v>
      </c>
      <c r="AF24" s="118">
        <v>0.16645241935483901</v>
      </c>
      <c r="AG24" s="117">
        <v>0.40281303763440901</v>
      </c>
      <c r="AH24" s="54">
        <f t="shared" si="6"/>
        <v>8.2850170589163668</v>
      </c>
      <c r="AI24" s="63">
        <f t="shared" si="7"/>
        <v>6.9809538738925312</v>
      </c>
      <c r="AJ24" s="64">
        <v>118.09147291165672</v>
      </c>
      <c r="AK24" s="61">
        <v>89.153353359383331</v>
      </c>
      <c r="AL24" s="66">
        <v>91.647057610072082</v>
      </c>
      <c r="AM24" s="61">
        <v>153.1628797290897</v>
      </c>
      <c r="AS24" s="121"/>
      <c r="BA24" s="42"/>
      <c r="BB24" s="42"/>
    </row>
    <row r="25" spans="1:54" ht="15.75" x14ac:dyDescent="0.25">
      <c r="A25" s="25">
        <v>17</v>
      </c>
      <c r="B25" s="69">
        <v>89.69</v>
      </c>
      <c r="C25" s="51">
        <f t="shared" si="0"/>
        <v>37.569341936306998</v>
      </c>
      <c r="D25" s="52">
        <f t="shared" si="1"/>
        <v>74.435649447331983</v>
      </c>
      <c r="E25" s="59">
        <f t="shared" si="2"/>
        <v>-22.314991383639011</v>
      </c>
      <c r="F25" s="68">
        <v>189.75</v>
      </c>
      <c r="G25" s="52">
        <f t="shared" si="3"/>
        <v>116.45656264262175</v>
      </c>
      <c r="H25" s="52">
        <f t="shared" si="4"/>
        <v>65.2117021684127</v>
      </c>
      <c r="I25" s="53">
        <f t="shared" si="5"/>
        <v>8.0817351889655509</v>
      </c>
      <c r="J25" s="58">
        <v>0</v>
      </c>
      <c r="K25" s="81">
        <v>29.68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29.68</v>
      </c>
      <c r="R25" s="91">
        <v>17.309999999999999</v>
      </c>
      <c r="S25" s="84">
        <v>0</v>
      </c>
      <c r="T25" s="84">
        <v>0</v>
      </c>
      <c r="U25" s="84">
        <v>74.02</v>
      </c>
      <c r="V25" s="84">
        <v>0</v>
      </c>
      <c r="W25" s="84">
        <v>0</v>
      </c>
      <c r="X25" s="94">
        <f t="shared" si="10"/>
        <v>17.309999999999999</v>
      </c>
      <c r="Y25" s="95">
        <f t="shared" si="11"/>
        <v>74.02</v>
      </c>
      <c r="Z25" s="91">
        <v>1.4</v>
      </c>
      <c r="AA25" s="84">
        <v>0</v>
      </c>
      <c r="AB25" s="84">
        <v>0</v>
      </c>
      <c r="AC25" s="84">
        <v>55.64</v>
      </c>
      <c r="AD25" s="96">
        <f t="shared" si="12"/>
        <v>1.4</v>
      </c>
      <c r="AE25" s="52">
        <f t="shared" si="13"/>
        <v>55.64</v>
      </c>
      <c r="AF25" s="118">
        <v>0.16645241935483901</v>
      </c>
      <c r="AG25" s="117">
        <v>0.40281303763440901</v>
      </c>
      <c r="AH25" s="54">
        <f t="shared" si="6"/>
        <v>7.9152827696107124</v>
      </c>
      <c r="AI25" s="63">
        <f t="shared" si="7"/>
        <v>6.962195578726579</v>
      </c>
      <c r="AJ25" s="64">
        <v>117.85656264262175</v>
      </c>
      <c r="AK25" s="61">
        <v>93.209341936306998</v>
      </c>
      <c r="AL25" s="66">
        <v>82.521702168412702</v>
      </c>
      <c r="AM25" s="61">
        <v>148.45564944733198</v>
      </c>
      <c r="AS25" s="121"/>
      <c r="BA25" s="42"/>
      <c r="BB25" s="42"/>
    </row>
    <row r="26" spans="1:54" ht="15.75" x14ac:dyDescent="0.25">
      <c r="A26" s="25">
        <v>18</v>
      </c>
      <c r="B26" s="69">
        <v>79.87</v>
      </c>
      <c r="C26" s="51">
        <f t="shared" si="0"/>
        <v>34.439184603979861</v>
      </c>
      <c r="D26" s="52">
        <f t="shared" si="1"/>
        <v>69.642212547812534</v>
      </c>
      <c r="E26" s="59">
        <f t="shared" si="2"/>
        <v>-24.211397151792404</v>
      </c>
      <c r="F26" s="68">
        <v>206.82</v>
      </c>
      <c r="G26" s="52">
        <f t="shared" si="3"/>
        <v>118.99967253595887</v>
      </c>
      <c r="H26" s="52">
        <f t="shared" si="4"/>
        <v>79.800911259574349</v>
      </c>
      <c r="I26" s="53">
        <f t="shared" si="5"/>
        <v>8.0194162044667774</v>
      </c>
      <c r="J26" s="58">
        <v>0</v>
      </c>
      <c r="K26" s="81">
        <v>31.22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31.22</v>
      </c>
      <c r="R26" s="91">
        <v>0</v>
      </c>
      <c r="S26" s="84">
        <v>0</v>
      </c>
      <c r="T26" s="84">
        <v>0</v>
      </c>
      <c r="U26" s="84">
        <v>69</v>
      </c>
      <c r="V26" s="84">
        <v>0</v>
      </c>
      <c r="W26" s="84">
        <v>0</v>
      </c>
      <c r="X26" s="94">
        <f t="shared" si="10"/>
        <v>0</v>
      </c>
      <c r="Y26" s="95">
        <f t="shared" si="11"/>
        <v>69</v>
      </c>
      <c r="Z26" s="91">
        <v>0</v>
      </c>
      <c r="AA26" s="84">
        <v>0</v>
      </c>
      <c r="AB26" s="84">
        <v>0</v>
      </c>
      <c r="AC26" s="84">
        <v>56.21</v>
      </c>
      <c r="AD26" s="96">
        <f t="shared" si="12"/>
        <v>0</v>
      </c>
      <c r="AE26" s="52">
        <f t="shared" si="13"/>
        <v>56.21</v>
      </c>
      <c r="AF26" s="118">
        <v>0.16645241935483901</v>
      </c>
      <c r="AG26" s="117">
        <v>0.40281303763440901</v>
      </c>
      <c r="AH26" s="54">
        <f t="shared" si="6"/>
        <v>7.8529637851119389</v>
      </c>
      <c r="AI26" s="63">
        <f t="shared" si="7"/>
        <v>6.6057898105731852</v>
      </c>
      <c r="AJ26" s="64">
        <v>118.99967253595887</v>
      </c>
      <c r="AK26" s="61">
        <v>90.649184603979862</v>
      </c>
      <c r="AL26" s="128">
        <v>79.800911259574349</v>
      </c>
      <c r="AM26" s="61">
        <v>138.64221254781253</v>
      </c>
      <c r="AS26" s="121"/>
      <c r="BA26" s="42"/>
      <c r="BB26" s="42"/>
    </row>
    <row r="27" spans="1:54" ht="15.75" x14ac:dyDescent="0.25">
      <c r="A27" s="25">
        <v>19</v>
      </c>
      <c r="B27" s="69">
        <v>74.430000000000007</v>
      </c>
      <c r="C27" s="51">
        <f t="shared" si="0"/>
        <v>25.854496346692855</v>
      </c>
      <c r="D27" s="52">
        <f t="shared" si="1"/>
        <v>71.898547713960824</v>
      </c>
      <c r="E27" s="59">
        <f t="shared" si="2"/>
        <v>-23.323044060653665</v>
      </c>
      <c r="F27" s="68">
        <v>246.1</v>
      </c>
      <c r="G27" s="52">
        <f t="shared" si="3"/>
        <v>142.63533635659337</v>
      </c>
      <c r="H27" s="52">
        <f t="shared" si="4"/>
        <v>93.952628038888378</v>
      </c>
      <c r="I27" s="53">
        <f t="shared" si="5"/>
        <v>9.5120356045182444</v>
      </c>
      <c r="J27" s="58">
        <v>0</v>
      </c>
      <c r="K27" s="81">
        <v>30.83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30.83</v>
      </c>
      <c r="R27" s="91">
        <v>0</v>
      </c>
      <c r="S27" s="84">
        <v>0</v>
      </c>
      <c r="T27" s="84">
        <v>0</v>
      </c>
      <c r="U27" s="84">
        <v>73.34</v>
      </c>
      <c r="V27" s="84">
        <v>0</v>
      </c>
      <c r="W27" s="84">
        <v>0</v>
      </c>
      <c r="X27" s="94">
        <f t="shared" si="10"/>
        <v>0</v>
      </c>
      <c r="Y27" s="95">
        <f t="shared" si="11"/>
        <v>73.34</v>
      </c>
      <c r="Z27" s="91">
        <v>0</v>
      </c>
      <c r="AA27" s="84">
        <v>0</v>
      </c>
      <c r="AB27" s="84">
        <v>0</v>
      </c>
      <c r="AC27" s="84">
        <v>75.5</v>
      </c>
      <c r="AD27" s="96">
        <f t="shared" si="12"/>
        <v>0</v>
      </c>
      <c r="AE27" s="52">
        <f t="shared" si="13"/>
        <v>75.5</v>
      </c>
      <c r="AF27" s="118">
        <v>0.16645241935483901</v>
      </c>
      <c r="AG27" s="117">
        <v>0.40281303763440901</v>
      </c>
      <c r="AH27" s="54">
        <f t="shared" si="6"/>
        <v>9.3455831851634059</v>
      </c>
      <c r="AI27" s="63">
        <f t="shared" si="7"/>
        <v>7.1041429017119242</v>
      </c>
      <c r="AJ27" s="64">
        <v>142.63533635659337</v>
      </c>
      <c r="AK27" s="61">
        <v>101.35449634669286</v>
      </c>
      <c r="AL27" s="128">
        <v>93.952628038888378</v>
      </c>
      <c r="AM27" s="61">
        <v>145.23854771396083</v>
      </c>
      <c r="AS27" s="121"/>
      <c r="BA27" s="42"/>
      <c r="BB27" s="42"/>
    </row>
    <row r="28" spans="1:54" ht="15.75" x14ac:dyDescent="0.25">
      <c r="A28" s="25">
        <v>20</v>
      </c>
      <c r="B28" s="69">
        <v>67.849999999999994</v>
      </c>
      <c r="C28" s="51">
        <f t="shared" si="0"/>
        <v>19.996548414504048</v>
      </c>
      <c r="D28" s="52">
        <f t="shared" si="1"/>
        <v>71.119520124396715</v>
      </c>
      <c r="E28" s="59">
        <f t="shared" si="2"/>
        <v>-23.266068538900797</v>
      </c>
      <c r="F28" s="68">
        <v>243.3</v>
      </c>
      <c r="G28" s="52">
        <f t="shared" si="3"/>
        <v>137.88519731289944</v>
      </c>
      <c r="H28" s="52">
        <f t="shared" si="4"/>
        <v>96.009165834478608</v>
      </c>
      <c r="I28" s="53">
        <f t="shared" si="5"/>
        <v>9.4056368526219654</v>
      </c>
      <c r="J28" s="58">
        <v>0</v>
      </c>
      <c r="K28" s="81">
        <v>30.6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30.6</v>
      </c>
      <c r="R28" s="91">
        <v>0</v>
      </c>
      <c r="S28" s="84">
        <v>0</v>
      </c>
      <c r="T28" s="84">
        <v>0</v>
      </c>
      <c r="U28" s="84">
        <v>72.58</v>
      </c>
      <c r="V28" s="84">
        <v>0</v>
      </c>
      <c r="W28" s="84">
        <v>0</v>
      </c>
      <c r="X28" s="94">
        <f t="shared" si="10"/>
        <v>0</v>
      </c>
      <c r="Y28" s="95">
        <f t="shared" si="11"/>
        <v>72.58</v>
      </c>
      <c r="Z28" s="91">
        <v>0</v>
      </c>
      <c r="AA28" s="84">
        <v>0</v>
      </c>
      <c r="AB28" s="84">
        <v>0</v>
      </c>
      <c r="AC28" s="84">
        <v>76.89</v>
      </c>
      <c r="AD28" s="96">
        <f t="shared" si="12"/>
        <v>0</v>
      </c>
      <c r="AE28" s="52">
        <f t="shared" si="13"/>
        <v>76.89</v>
      </c>
      <c r="AF28" s="118">
        <v>0.16645241935483901</v>
      </c>
      <c r="AG28" s="117">
        <v>0.40281303763440901</v>
      </c>
      <c r="AH28" s="54">
        <f t="shared" si="6"/>
        <v>9.2391844332671269</v>
      </c>
      <c r="AI28" s="63">
        <f t="shared" si="7"/>
        <v>6.9311184234647953</v>
      </c>
      <c r="AJ28" s="64">
        <v>137.88519731289944</v>
      </c>
      <c r="AK28" s="61">
        <v>96.886548414504048</v>
      </c>
      <c r="AL28" s="128">
        <v>96.009165834478608</v>
      </c>
      <c r="AM28" s="61">
        <v>143.69952012439671</v>
      </c>
      <c r="AS28" s="121"/>
      <c r="BA28" s="42"/>
      <c r="BB28" s="42"/>
    </row>
    <row r="29" spans="1:54" ht="15.75" x14ac:dyDescent="0.25">
      <c r="A29" s="25">
        <v>21</v>
      </c>
      <c r="B29" s="69">
        <v>53.97</v>
      </c>
      <c r="C29" s="51">
        <f t="shared" si="0"/>
        <v>13.06191291187983</v>
      </c>
      <c r="D29" s="52">
        <f t="shared" si="1"/>
        <v>64.337574399567984</v>
      </c>
      <c r="E29" s="59">
        <f t="shared" si="2"/>
        <v>-23.429487311447829</v>
      </c>
      <c r="F29" s="68">
        <v>239.4</v>
      </c>
      <c r="G29" s="52">
        <f t="shared" si="3"/>
        <v>133.9518149537962</v>
      </c>
      <c r="H29" s="52">
        <f t="shared" si="4"/>
        <v>96.190746406465095</v>
      </c>
      <c r="I29" s="53">
        <f t="shared" si="5"/>
        <v>9.2574386397386927</v>
      </c>
      <c r="J29" s="58">
        <v>0</v>
      </c>
      <c r="K29" s="81">
        <v>30.54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30.54</v>
      </c>
      <c r="R29" s="91">
        <v>0</v>
      </c>
      <c r="S29" s="84">
        <v>0</v>
      </c>
      <c r="T29" s="84">
        <v>0</v>
      </c>
      <c r="U29" s="84">
        <v>78.180000000000007</v>
      </c>
      <c r="V29" s="84">
        <v>0</v>
      </c>
      <c r="W29" s="84">
        <v>0</v>
      </c>
      <c r="X29" s="94">
        <f t="shared" si="10"/>
        <v>0</v>
      </c>
      <c r="Y29" s="95">
        <f t="shared" si="11"/>
        <v>78.180000000000007</v>
      </c>
      <c r="Z29" s="91">
        <v>0</v>
      </c>
      <c r="AA29" s="84">
        <v>0</v>
      </c>
      <c r="AB29" s="84">
        <v>0</v>
      </c>
      <c r="AC29" s="84">
        <v>77.25</v>
      </c>
      <c r="AD29" s="96">
        <f t="shared" si="12"/>
        <v>0</v>
      </c>
      <c r="AE29" s="52">
        <f t="shared" si="13"/>
        <v>77.25</v>
      </c>
      <c r="AF29" s="118">
        <v>0.16645241935483901</v>
      </c>
      <c r="AG29" s="117">
        <v>0.40281303763440901</v>
      </c>
      <c r="AH29" s="54">
        <f t="shared" si="6"/>
        <v>9.0909862203838543</v>
      </c>
      <c r="AI29" s="63">
        <f t="shared" si="7"/>
        <v>6.7076996509177604</v>
      </c>
      <c r="AJ29" s="64">
        <v>133.9518149537962</v>
      </c>
      <c r="AK29" s="61">
        <v>90.31191291187983</v>
      </c>
      <c r="AL29" s="128">
        <v>96.190746406465095</v>
      </c>
      <c r="AM29" s="61">
        <v>142.51757439956799</v>
      </c>
      <c r="AS29" s="121"/>
      <c r="BA29" s="42"/>
      <c r="BB29" s="42"/>
    </row>
    <row r="30" spans="1:54" ht="15.75" x14ac:dyDescent="0.25">
      <c r="A30" s="25">
        <v>22</v>
      </c>
      <c r="B30" s="69">
        <v>47.437999999999995</v>
      </c>
      <c r="C30" s="51">
        <f t="shared" si="0"/>
        <v>12.080832388472004</v>
      </c>
      <c r="D30" s="52">
        <f t="shared" si="1"/>
        <v>59.169726161273232</v>
      </c>
      <c r="E30" s="59">
        <f t="shared" si="2"/>
        <v>-23.812558549745262</v>
      </c>
      <c r="F30" s="68">
        <v>225.87</v>
      </c>
      <c r="G30" s="52">
        <f t="shared" si="3"/>
        <v>123.48738300257669</v>
      </c>
      <c r="H30" s="52">
        <f t="shared" si="4"/>
        <v>93.639311678973954</v>
      </c>
      <c r="I30" s="53">
        <f t="shared" si="5"/>
        <v>8.743305318449357</v>
      </c>
      <c r="J30" s="58">
        <v>0</v>
      </c>
      <c r="K30" s="81">
        <v>30.68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30.68</v>
      </c>
      <c r="R30" s="91">
        <v>0</v>
      </c>
      <c r="S30" s="84">
        <v>0</v>
      </c>
      <c r="T30" s="84">
        <v>0</v>
      </c>
      <c r="U30" s="84">
        <v>76.7</v>
      </c>
      <c r="V30" s="84">
        <v>0</v>
      </c>
      <c r="W30" s="84">
        <v>0</v>
      </c>
      <c r="X30" s="94">
        <f t="shared" si="10"/>
        <v>0</v>
      </c>
      <c r="Y30" s="95">
        <f t="shared" si="11"/>
        <v>76.7</v>
      </c>
      <c r="Z30" s="91">
        <v>0</v>
      </c>
      <c r="AA30" s="84">
        <v>0</v>
      </c>
      <c r="AB30" s="84">
        <v>0</v>
      </c>
      <c r="AC30" s="84">
        <v>76.44</v>
      </c>
      <c r="AD30" s="96">
        <f t="shared" si="12"/>
        <v>0</v>
      </c>
      <c r="AE30" s="52">
        <f t="shared" si="13"/>
        <v>76.44</v>
      </c>
      <c r="AF30" s="118">
        <v>0.16645241935483901</v>
      </c>
      <c r="AG30" s="117">
        <v>0.40281303763440901</v>
      </c>
      <c r="AH30" s="54">
        <f t="shared" si="6"/>
        <v>8.5768528990945185</v>
      </c>
      <c r="AI30" s="63">
        <f t="shared" si="7"/>
        <v>6.4646284126203284</v>
      </c>
      <c r="AJ30" s="64">
        <v>123.48738300257669</v>
      </c>
      <c r="AK30" s="61">
        <v>88.520832388472002</v>
      </c>
      <c r="AL30" s="128">
        <v>93.639311678973954</v>
      </c>
      <c r="AM30" s="61">
        <v>135.86972616127323</v>
      </c>
      <c r="AS30" s="121"/>
      <c r="BA30" s="42"/>
      <c r="BB30" s="42"/>
    </row>
    <row r="31" spans="1:54" ht="15.75" x14ac:dyDescent="0.25">
      <c r="A31" s="25">
        <v>23</v>
      </c>
      <c r="B31" s="69">
        <v>38.9</v>
      </c>
      <c r="C31" s="51">
        <f t="shared" si="0"/>
        <v>5.6612063463392417</v>
      </c>
      <c r="D31" s="52">
        <f t="shared" si="1"/>
        <v>57.761974644620253</v>
      </c>
      <c r="E31" s="59">
        <f t="shared" si="2"/>
        <v>-24.523180990959499</v>
      </c>
      <c r="F31" s="68">
        <v>216.11</v>
      </c>
      <c r="G31" s="52">
        <f t="shared" si="3"/>
        <v>121.83951188920535</v>
      </c>
      <c r="H31" s="52">
        <f t="shared" si="4"/>
        <v>85.89805745498532</v>
      </c>
      <c r="I31" s="53">
        <f t="shared" si="5"/>
        <v>8.3724306558093513</v>
      </c>
      <c r="J31" s="58">
        <v>0</v>
      </c>
      <c r="K31" s="81">
        <v>31.02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31.02</v>
      </c>
      <c r="R31" s="91">
        <v>0</v>
      </c>
      <c r="S31" s="84">
        <v>0</v>
      </c>
      <c r="T31" s="84">
        <v>0</v>
      </c>
      <c r="U31" s="84">
        <v>72.08</v>
      </c>
      <c r="V31" s="84">
        <v>0</v>
      </c>
      <c r="W31" s="84">
        <v>0</v>
      </c>
      <c r="X31" s="94">
        <f t="shared" si="10"/>
        <v>0</v>
      </c>
      <c r="Y31" s="95">
        <f t="shared" si="11"/>
        <v>72.08</v>
      </c>
      <c r="Z31" s="91">
        <v>0</v>
      </c>
      <c r="AA31" s="84">
        <v>0</v>
      </c>
      <c r="AB31" s="84">
        <v>0</v>
      </c>
      <c r="AC31" s="84">
        <v>76.02</v>
      </c>
      <c r="AD31" s="96">
        <f t="shared" si="12"/>
        <v>0</v>
      </c>
      <c r="AE31" s="52">
        <f t="shared" si="13"/>
        <v>76.02</v>
      </c>
      <c r="AF31" s="118">
        <v>0.16645241935483901</v>
      </c>
      <c r="AG31" s="117">
        <v>0.40281303763440901</v>
      </c>
      <c r="AH31" s="54">
        <f t="shared" si="6"/>
        <v>8.2059782364545129</v>
      </c>
      <c r="AI31" s="63">
        <f t="shared" si="7"/>
        <v>6.0940059714060908</v>
      </c>
      <c r="AJ31" s="64">
        <v>121.83951188920535</v>
      </c>
      <c r="AK31" s="61">
        <v>81.681206346339238</v>
      </c>
      <c r="AL31" s="128">
        <v>85.89805745498532</v>
      </c>
      <c r="AM31" s="61">
        <v>129.84197464462025</v>
      </c>
      <c r="AS31" s="121"/>
      <c r="BA31" s="42"/>
      <c r="BB31" s="42"/>
    </row>
    <row r="32" spans="1:54" ht="16.5" thickBot="1" x14ac:dyDescent="0.3">
      <c r="A32" s="26">
        <v>24</v>
      </c>
      <c r="B32" s="70">
        <v>33.14</v>
      </c>
      <c r="C32" s="55">
        <f t="shared" si="0"/>
        <v>-4.2387199348066673</v>
      </c>
      <c r="D32" s="52">
        <f t="shared" si="1"/>
        <v>62.034359813328933</v>
      </c>
      <c r="E32" s="59">
        <f t="shared" si="2"/>
        <v>-24.655639878522255</v>
      </c>
      <c r="F32" s="71">
        <v>202.36</v>
      </c>
      <c r="G32" s="56">
        <f t="shared" si="3"/>
        <v>113.90315389721265</v>
      </c>
      <c r="H32" s="52">
        <f t="shared" si="4"/>
        <v>80.606907053335448</v>
      </c>
      <c r="I32" s="53">
        <f t="shared" si="5"/>
        <v>7.8499390494519039</v>
      </c>
      <c r="J32" s="58">
        <v>0</v>
      </c>
      <c r="K32" s="81">
        <v>30.98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30.98</v>
      </c>
      <c r="R32" s="91">
        <v>0</v>
      </c>
      <c r="S32" s="84">
        <v>0</v>
      </c>
      <c r="T32" s="84">
        <v>0</v>
      </c>
      <c r="U32" s="84">
        <v>71.72</v>
      </c>
      <c r="V32" s="84">
        <v>0</v>
      </c>
      <c r="W32" s="84">
        <v>0</v>
      </c>
      <c r="X32" s="94">
        <f t="shared" si="10"/>
        <v>0</v>
      </c>
      <c r="Y32" s="95">
        <f t="shared" si="11"/>
        <v>71.72</v>
      </c>
      <c r="Z32" s="92">
        <v>0</v>
      </c>
      <c r="AA32" s="93">
        <v>0</v>
      </c>
      <c r="AB32" s="93">
        <v>0</v>
      </c>
      <c r="AC32" s="93">
        <v>76.02</v>
      </c>
      <c r="AD32" s="96">
        <f t="shared" si="12"/>
        <v>0</v>
      </c>
      <c r="AE32" s="52">
        <f t="shared" si="13"/>
        <v>76.02</v>
      </c>
      <c r="AF32" s="118">
        <v>0.16645241935483901</v>
      </c>
      <c r="AG32" s="117">
        <v>0.40281303763440901</v>
      </c>
      <c r="AH32" s="54">
        <f t="shared" si="6"/>
        <v>7.6834866300970646</v>
      </c>
      <c r="AI32" s="63">
        <f t="shared" si="7"/>
        <v>5.9215470838433362</v>
      </c>
      <c r="AJ32" s="65">
        <v>113.90315389721265</v>
      </c>
      <c r="AK32" s="62">
        <v>71.781280065193329</v>
      </c>
      <c r="AL32" s="129">
        <v>80.606907053335448</v>
      </c>
      <c r="AM32" s="62">
        <v>133.75435981332893</v>
      </c>
      <c r="AS32" s="121"/>
      <c r="BA32" s="42"/>
      <c r="BB32" s="42"/>
    </row>
    <row r="33" spans="1:45" s="33" customFormat="1" ht="17.25" thickTop="1" thickBot="1" x14ac:dyDescent="0.3">
      <c r="A33" s="31" t="s">
        <v>49</v>
      </c>
      <c r="B33" s="40">
        <f>MAX(B9:B32)</f>
        <v>95.34</v>
      </c>
      <c r="C33" s="40">
        <f t="shared" ref="C33:AE33" si="14">MAX(C9:C32)</f>
        <v>37.569341936306998</v>
      </c>
      <c r="D33" s="40">
        <f t="shared" si="14"/>
        <v>88.873554836839133</v>
      </c>
      <c r="E33" s="40">
        <f t="shared" si="14"/>
        <v>-22.314991383639011</v>
      </c>
      <c r="F33" s="40">
        <f t="shared" si="14"/>
        <v>246.1</v>
      </c>
      <c r="G33" s="40">
        <f t="shared" si="14"/>
        <v>142.63533635659337</v>
      </c>
      <c r="H33" s="40">
        <f t="shared" si="14"/>
        <v>96.190746406465095</v>
      </c>
      <c r="I33" s="40">
        <f t="shared" si="14"/>
        <v>9.5120356045182444</v>
      </c>
      <c r="J33" s="40">
        <f t="shared" si="14"/>
        <v>0</v>
      </c>
      <c r="K33" s="40">
        <f t="shared" si="14"/>
        <v>31.23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31.23</v>
      </c>
      <c r="R33" s="40">
        <f t="shared" si="14"/>
        <v>27.39</v>
      </c>
      <c r="S33" s="40">
        <f t="shared" si="14"/>
        <v>0</v>
      </c>
      <c r="T33" s="40">
        <f t="shared" si="14"/>
        <v>0</v>
      </c>
      <c r="U33" s="40">
        <f t="shared" si="14"/>
        <v>78.180000000000007</v>
      </c>
      <c r="V33" s="40">
        <f t="shared" si="14"/>
        <v>0</v>
      </c>
      <c r="W33" s="40">
        <f t="shared" si="14"/>
        <v>47.61</v>
      </c>
      <c r="X33" s="40">
        <f t="shared" si="14"/>
        <v>27.39</v>
      </c>
      <c r="Y33" s="40">
        <f t="shared" si="14"/>
        <v>90.61</v>
      </c>
      <c r="Z33" s="40"/>
      <c r="AA33" s="40"/>
      <c r="AB33" s="40"/>
      <c r="AC33" s="40"/>
      <c r="AD33" s="40">
        <f t="shared" si="14"/>
        <v>14.5</v>
      </c>
      <c r="AE33" s="40">
        <f t="shared" si="14"/>
        <v>77.25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9.3455831851634059</v>
      </c>
      <c r="AI33" s="40">
        <f t="shared" si="15"/>
        <v>7.4277958092591234</v>
      </c>
      <c r="AJ33" s="40">
        <f t="shared" si="15"/>
        <v>142.63533635659337</v>
      </c>
      <c r="AK33" s="40">
        <f t="shared" si="15"/>
        <v>101.35449634669286</v>
      </c>
      <c r="AL33" s="40">
        <f t="shared" si="15"/>
        <v>96.190746406465095</v>
      </c>
      <c r="AM33" s="130">
        <f t="shared" si="15"/>
        <v>177.05268323443957</v>
      </c>
      <c r="AP33"/>
      <c r="AQ33"/>
      <c r="AR33"/>
      <c r="AS33" s="123"/>
    </row>
    <row r="34" spans="1:45" s="33" customFormat="1" ht="16.5" thickBot="1" x14ac:dyDescent="0.3">
      <c r="A34" s="32" t="s">
        <v>50</v>
      </c>
      <c r="B34" s="41">
        <f>AVERAGE(B9:B33,B9:B32)</f>
        <v>59.220734693877553</v>
      </c>
      <c r="C34" s="41">
        <f t="shared" ref="C34:AE34" si="16">AVERAGE(C9:C33,C9:C32)</f>
        <v>15.864713372237301</v>
      </c>
      <c r="D34" s="41">
        <f t="shared" si="16"/>
        <v>67.793749686730536</v>
      </c>
      <c r="E34" s="41">
        <f t="shared" si="16"/>
        <v>-24.25838335714117</v>
      </c>
      <c r="F34" s="41">
        <f t="shared" si="16"/>
        <v>189.42612244897961</v>
      </c>
      <c r="G34" s="41">
        <f t="shared" si="16"/>
        <v>110.6766693423244</v>
      </c>
      <c r="H34" s="41">
        <f t="shared" si="16"/>
        <v>71.040853262044962</v>
      </c>
      <c r="I34" s="41">
        <f t="shared" si="16"/>
        <v>7.7542757296627798</v>
      </c>
      <c r="J34" s="41">
        <f t="shared" si="16"/>
        <v>0</v>
      </c>
      <c r="K34" s="41">
        <f t="shared" si="16"/>
        <v>30.886734693877546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30.886734693877546</v>
      </c>
      <c r="R34" s="41">
        <f t="shared" si="16"/>
        <v>7.8487755102040815</v>
      </c>
      <c r="S34" s="41">
        <f t="shared" si="16"/>
        <v>0</v>
      </c>
      <c r="T34" s="41">
        <f t="shared" si="16"/>
        <v>0</v>
      </c>
      <c r="U34" s="41">
        <f t="shared" si="16"/>
        <v>48.397142857142846</v>
      </c>
      <c r="V34" s="41">
        <f t="shared" si="16"/>
        <v>0</v>
      </c>
      <c r="W34" s="41">
        <f t="shared" si="16"/>
        <v>20.938163265306123</v>
      </c>
      <c r="X34" s="41">
        <f t="shared" si="16"/>
        <v>7.8487755102040815</v>
      </c>
      <c r="Y34" s="41">
        <f t="shared" si="16"/>
        <v>68.617346938775498</v>
      </c>
      <c r="Z34" s="41">
        <f>AVERAGE(Z9:Z33,Z9:Z32)</f>
        <v>3.1916666666666678</v>
      </c>
      <c r="AA34" s="41">
        <f>AVERAGE(AA9:AA33,AA9:AA32)</f>
        <v>0</v>
      </c>
      <c r="AB34" s="41">
        <f>AVERAGE(AB9:AB33,AB9:AB32)</f>
        <v>0</v>
      </c>
      <c r="AC34" s="41">
        <f t="shared" si="16"/>
        <v>63.509166666666658</v>
      </c>
      <c r="AD34" s="41">
        <f t="shared" si="16"/>
        <v>3.422448979591838</v>
      </c>
      <c r="AE34" s="41">
        <f t="shared" si="16"/>
        <v>63.789591836734687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7.5878233103079422</v>
      </c>
      <c r="AI34" s="41">
        <f t="shared" si="17"/>
        <v>6.2034076915618241</v>
      </c>
      <c r="AJ34" s="41">
        <f t="shared" si="17"/>
        <v>113.80319995456928</v>
      </c>
      <c r="AK34" s="41">
        <f t="shared" si="17"/>
        <v>79.379512441837008</v>
      </c>
      <c r="AL34" s="41">
        <f t="shared" si="17"/>
        <v>78.330649180412323</v>
      </c>
      <c r="AM34" s="131">
        <f t="shared" si="17"/>
        <v>136.36148700096723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91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92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93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90</v>
      </c>
      <c r="B37" s="200"/>
      <c r="C37" s="200"/>
      <c r="D37" s="199" t="s">
        <v>97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94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72</v>
      </c>
      <c r="AH37" s="197"/>
      <c r="AI37" s="197"/>
      <c r="AJ37" s="197"/>
      <c r="AK37" s="214"/>
      <c r="AL37" s="196" t="s">
        <v>89</v>
      </c>
      <c r="AM37" s="197"/>
      <c r="AN37" s="197"/>
      <c r="AO37" s="198"/>
      <c r="AP37" s="213" t="s">
        <v>95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740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167.54</v>
      </c>
      <c r="Z38" s="133"/>
      <c r="AA38" s="8" t="s">
        <v>21</v>
      </c>
      <c r="AB38" s="5" t="s">
        <v>23</v>
      </c>
      <c r="AC38" s="30"/>
      <c r="AD38" s="134">
        <v>1172.8</v>
      </c>
      <c r="AE38" s="133"/>
      <c r="AF38" s="7" t="s">
        <v>21</v>
      </c>
      <c r="AG38" s="5" t="s">
        <v>24</v>
      </c>
      <c r="AH38" s="6"/>
      <c r="AI38" s="134">
        <v>494.97</v>
      </c>
      <c r="AJ38" s="133"/>
      <c r="AK38" s="100" t="s">
        <v>21</v>
      </c>
      <c r="AL38" s="99" t="s">
        <v>24</v>
      </c>
      <c r="AM38" s="133">
        <v>85.5595</v>
      </c>
      <c r="AN38" s="135"/>
      <c r="AO38" s="8" t="s">
        <v>21</v>
      </c>
      <c r="AP38" s="5" t="s">
        <v>24</v>
      </c>
      <c r="AQ38" s="133">
        <v>1479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4396.01</v>
      </c>
      <c r="C39" s="11" t="s">
        <v>21</v>
      </c>
      <c r="D39" s="9" t="s">
        <v>69</v>
      </c>
      <c r="E39" s="10">
        <v>1376</v>
      </c>
      <c r="F39" s="12" t="s">
        <v>21</v>
      </c>
      <c r="G39" s="98"/>
      <c r="H39" s="101" t="s">
        <v>25</v>
      </c>
      <c r="I39" s="102"/>
      <c r="J39" s="103">
        <v>31.23</v>
      </c>
      <c r="K39" s="104" t="s">
        <v>60</v>
      </c>
      <c r="L39" s="105">
        <v>232.20833333335099</v>
      </c>
      <c r="M39" s="106" t="s">
        <v>25</v>
      </c>
      <c r="N39" s="102"/>
      <c r="O39" s="103">
        <v>0</v>
      </c>
      <c r="P39" s="104" t="s">
        <v>60</v>
      </c>
      <c r="Q39" s="105">
        <v>0</v>
      </c>
      <c r="R39" s="101" t="s">
        <v>25</v>
      </c>
      <c r="S39" s="102"/>
      <c r="T39" s="103">
        <v>0</v>
      </c>
      <c r="U39" s="102" t="s">
        <v>60</v>
      </c>
      <c r="V39" s="108">
        <v>0</v>
      </c>
      <c r="W39" s="101" t="s">
        <v>25</v>
      </c>
      <c r="X39" s="102"/>
      <c r="Y39" s="103">
        <v>27.39</v>
      </c>
      <c r="Z39" s="102" t="s">
        <v>60</v>
      </c>
      <c r="AA39" s="108">
        <v>232.66666666668499</v>
      </c>
      <c r="AB39" s="106" t="s">
        <v>25</v>
      </c>
      <c r="AC39" s="109"/>
      <c r="AD39" s="103">
        <v>80.7</v>
      </c>
      <c r="AE39" s="104" t="s">
        <v>70</v>
      </c>
      <c r="AF39" s="108">
        <v>0.87430555555555556</v>
      </c>
      <c r="AG39" s="106" t="s">
        <v>25</v>
      </c>
      <c r="AH39" s="102"/>
      <c r="AI39" s="103">
        <v>47.61</v>
      </c>
      <c r="AJ39" s="102" t="s">
        <v>73</v>
      </c>
      <c r="AK39" s="107">
        <v>232.16666666668499</v>
      </c>
      <c r="AL39" s="101" t="s">
        <v>25</v>
      </c>
      <c r="AM39" s="102">
        <v>14.5</v>
      </c>
      <c r="AN39" s="103" t="s">
        <v>73</v>
      </c>
      <c r="AO39" s="111">
        <v>232.50000000001799</v>
      </c>
      <c r="AP39" s="106" t="s">
        <v>25</v>
      </c>
      <c r="AQ39" s="102">
        <v>77.25</v>
      </c>
      <c r="AR39" s="104"/>
      <c r="AS39" s="107">
        <v>232.87500000001799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500.19999999999993</v>
      </c>
      <c r="F42" s="44" t="s">
        <v>67</v>
      </c>
      <c r="G42" s="47">
        <v>232.79166666668499</v>
      </c>
    </row>
    <row r="43" spans="1:45" ht="32.25" customHeight="1" thickBot="1" x14ac:dyDescent="0.3">
      <c r="A43" s="190" t="s">
        <v>68</v>
      </c>
      <c r="B43" s="191"/>
      <c r="C43" s="191"/>
      <c r="D43" s="192"/>
      <c r="E43" s="77" t="s">
        <v>104</v>
      </c>
      <c r="F43" s="78"/>
      <c r="G43" s="79">
        <v>73.34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105</v>
      </c>
      <c r="F44" s="78"/>
      <c r="G44" s="79">
        <v>75.5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258.08</v>
      </c>
      <c r="F45" s="83" t="s">
        <v>70</v>
      </c>
      <c r="G45" s="48">
        <v>232.50000000001799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252.80999999999995</v>
      </c>
      <c r="F46" s="80" t="s">
        <v>70</v>
      </c>
      <c r="G46" s="60">
        <v>232.79166666668499</v>
      </c>
    </row>
    <row r="47" spans="1:45" ht="15.75" thickTop="1" x14ac:dyDescent="0.25"/>
    <row r="54" spans="1:44" x14ac:dyDescent="0.25">
      <c r="A54" s="34" t="s">
        <v>61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62</v>
      </c>
      <c r="B56" t="s">
        <v>101</v>
      </c>
    </row>
    <row r="57" spans="1:44" x14ac:dyDescent="0.25">
      <c r="A57" s="37" t="s">
        <v>63</v>
      </c>
      <c r="B57" t="s">
        <v>103</v>
      </c>
    </row>
    <row r="58" spans="1:44" x14ac:dyDescent="0.25">
      <c r="A58" s="37" t="s">
        <v>64</v>
      </c>
      <c r="B58" t="s">
        <v>102</v>
      </c>
    </row>
    <row r="59" spans="1:44" ht="15.75" x14ac:dyDescent="0.25">
      <c r="J59" s="29" t="s">
        <v>59</v>
      </c>
      <c r="R59" s="38" t="s">
        <v>96</v>
      </c>
      <c r="AA59" s="38" t="s">
        <v>65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 AOU 23 </vt:lpstr>
      <vt:lpstr>'21 AOU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2023-08-22T11:01:16Z</dcterms:modified>
</cp:coreProperties>
</file>