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D3B77B24-9BF6-4F81-80B8-266016021C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 SEP 23 " sheetId="3" r:id="rId1"/>
  </sheets>
  <definedNames>
    <definedName name="_xlnm.Print_Area" localSheetId="0">'08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<sst xmlns="http://schemas.openxmlformats.org/spreadsheetml/2006/main" count="138" uniqueCount="106">
  <si>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</si>
  <si>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</si>
  <si>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</si>
  <si>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</si>
  <si>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</si>
  <si>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</si>
  <si>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</si>
  <si>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</si>
  <si>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</si>
  <si>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</si>
  <si>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</si>
  <si>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</si>
  <si>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</si>
  <si>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</si>
  <si>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</si>
  <si>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</si>
  <si>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</si>
  <si>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</si>
  <si>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</si>
  <si>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</si>
  <si>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</si>
  <si>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</si>
  <si>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</si>
  <si>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</si>
  <si>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</si>
  <si>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</si>
  <si>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</si>
  <si>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</si>
  <si>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</si>
  <si>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</si>
  <si>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</si>
  <si>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</si>
  <si>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</si>
  <si>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</si>
  <si>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</si>
  <si>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</si>
  <si>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</si>
  <si>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</si>
  <si>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</si>
  <si>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</si>
  <si>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</si>
  <si>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</si>
  <si>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</si>
  <si>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</si>
  <si>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</si>
  <si>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</si>
  <si>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</si>
  <si>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</si>
  <si>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</si>
  <si>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</si>
  <si>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</si>
  <si>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</si>
  <si>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</si>
  <si>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</si>
  <si>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</si>
  <si>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</si>
  <si>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</si>
  <si>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</si>
  <si>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</si>
  <si>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</si>
  <si>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</si>
  <si>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</si>
  <si>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</si>
  <si>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</si>
  <si>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</si>
  <si>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</si>
  <si>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</si>
  <si>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</si>
  <si>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</si>
  <si>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</si>
  <si>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</si>
  <si>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</si>
  <si>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</si>
  <si>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</si>
  <si>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</si>
  <si>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</si>
  <si>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</si>
  <si>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</si>
  <si>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</si>
  <si>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</si>
  <si>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</si>
  <si>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</si>
  <si>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</si>
  <si>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</si>
  <si>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</si>
  <si>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</si>
  <si>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</si>
  <si>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</si>
  <si>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</si>
  <si>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</si>
  <si>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</si>
  <si>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</si>
  <si>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</si>
  <si>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</si>
  <si>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</si>
  <si>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</si>
  <si>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</si>
  <si>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</si>
  <si>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</si>
  <si>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</si>
  <si>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</si>
  <si>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</si>
  <si>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</si>
  <si>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DOSSA</t>
  </si>
  <si>
    <t>TETE et FOFANA</t>
  </si>
  <si>
    <t>FOFANA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</si>
</sst>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'08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'!$B$9:$B$32</c:f>
              <c:numCache>
                <c:formatCode>General</c:formatCode>
                <c:ptCount val="24"/>
                <c:pt idx="0">
                  <c:v>44.24</c:v>
                </c:pt>
                <c:pt idx="1">
                  <c:v>57.78</c:v>
                </c:pt>
                <c:pt idx="2">
                  <c:v>50.769999999999996</c:v>
                </c:pt>
                <c:pt idx="3">
                  <c:v>42.86</c:v>
                </c:pt>
                <c:pt idx="4">
                  <c:v>42.68</c:v>
                </c:pt>
                <c:pt idx="5">
                  <c:v>49.54</c:v>
                </c:pt>
                <c:pt idx="6">
                  <c:v>66.81</c:v>
                </c:pt>
                <c:pt idx="7">
                  <c:v>64.03</c:v>
                </c:pt>
                <c:pt idx="8">
                  <c:v>113.71000000000001</c:v>
                </c:pt>
                <c:pt idx="9">
                  <c:v>67.48</c:v>
                </c:pt>
                <c:pt idx="10">
                  <c:v>133.05000000000001</c:v>
                </c:pt>
                <c:pt idx="11">
                  <c:v>97.27000000000001</c:v>
                </c:pt>
                <c:pt idx="12">
                  <c:v>85.27</c:v>
                </c:pt>
                <c:pt idx="13">
                  <c:v>88.62</c:v>
                </c:pt>
                <c:pt idx="14">
                  <c:v>115.72999999999999</c:v>
                </c:pt>
                <c:pt idx="15">
                  <c:v>117.45</c:v>
                </c:pt>
                <c:pt idx="16">
                  <c:v>138.57</c:v>
                </c:pt>
                <c:pt idx="17">
                  <c:v>133.94999999999999</c:v>
                </c:pt>
                <c:pt idx="18">
                  <c:v>149.61000000000001</c:v>
                </c:pt>
                <c:pt idx="19">
                  <c:v>35.520000000000003</c:v>
                </c:pt>
                <c:pt idx="20">
                  <c:v>44.31</c:v>
                </c:pt>
                <c:pt idx="21">
                  <c:v>40.01</c:v>
                </c:pt>
                <c:pt idx="22">
                  <c:v>40.299999999999997</c:v>
                </c:pt>
                <c:pt idx="23">
                  <c:v>39.03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'08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'!$C$9:$C$32</c:f>
              <c:numCache>
                <c:formatCode>General</c:formatCode>
                <c:ptCount val="24"/>
                <c:pt idx="0">
                  <c:v>22.909514152347711</c:v>
                </c:pt>
                <c:pt idx="1">
                  <c:v>26.002595493642389</c:v>
                </c:pt>
                <c:pt idx="2">
                  <c:v>23.861674062144758</c:v>
                </c:pt>
                <c:pt idx="3">
                  <c:v>19.787431012182736</c:v>
                </c:pt>
                <c:pt idx="4">
                  <c:v>20.511404003279296</c:v>
                </c:pt>
                <c:pt idx="5">
                  <c:v>17.947408419827113</c:v>
                </c:pt>
                <c:pt idx="6">
                  <c:v>26.849520645241142</c:v>
                </c:pt>
                <c:pt idx="7">
                  <c:v>15.233520038110655</c:v>
                </c:pt>
                <c:pt idx="8">
                  <c:v>52.47858053039829</c:v>
                </c:pt>
                <c:pt idx="9">
                  <c:v>14.685933973412716</c:v>
                </c:pt>
                <c:pt idx="10">
                  <c:v>12.336691925320622</c:v>
                </c:pt>
                <c:pt idx="11">
                  <c:v>3.2640520247771576</c:v>
                </c:pt>
                <c:pt idx="12">
                  <c:v>-0.93607234123562932</c:v>
                </c:pt>
                <c:pt idx="13">
                  <c:v>-4.5396420111245561E-3</c:v>
                </c:pt>
                <c:pt idx="14">
                  <c:v>15.020667254516781</c:v>
                </c:pt>
                <c:pt idx="15">
                  <c:v>19.6528914752394</c:v>
                </c:pt>
                <c:pt idx="16">
                  <c:v>34.09787863926644</c:v>
                </c:pt>
                <c:pt idx="17">
                  <c:v>42.968973747663199</c:v>
                </c:pt>
                <c:pt idx="18">
                  <c:v>53.454182302701426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'08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'!$D$9:$D$32</c:f>
              <c:numCache>
                <c:formatCode>0.00</c:formatCode>
                <c:ptCount val="24"/>
                <c:pt idx="0">
                  <c:v>44.041549460053957</c:v>
                </c:pt>
                <c:pt idx="1">
                  <c:v>54.658407475940088</c:v>
                </c:pt>
                <c:pt idx="2">
                  <c:v>49.98362381099183</c:v>
                </c:pt>
                <c:pt idx="3">
                  <c:v>46.404031059846091</c:v>
                </c:pt>
                <c:pt idx="4">
                  <c:v>47.981600597365698</c:v>
                </c:pt>
                <c:pt idx="5">
                  <c:v>57.387766789847518</c:v>
                </c:pt>
                <c:pt idx="6">
                  <c:v>65.322635603521121</c:v>
                </c:pt>
                <c:pt idx="7">
                  <c:v>73.608543310208347</c:v>
                </c:pt>
                <c:pt idx="8">
                  <c:v>85.673757284518146</c:v>
                </c:pt>
                <c:pt idx="9">
                  <c:v>77.196135358516528</c:v>
                </c:pt>
                <c:pt idx="10">
                  <c:v>144.72035423814037</c:v>
                </c:pt>
                <c:pt idx="11">
                  <c:v>118.18888237340707</c:v>
                </c:pt>
                <c:pt idx="12">
                  <c:v>110.75698591150257</c:v>
                </c:pt>
                <c:pt idx="13">
                  <c:v>112.84690200725821</c:v>
                </c:pt>
                <c:pt idx="14">
                  <c:v>124.43343104456697</c:v>
                </c:pt>
                <c:pt idx="15">
                  <c:v>121.5405254117059</c:v>
                </c:pt>
                <c:pt idx="16">
                  <c:v>128.14392178140554</c:v>
                </c:pt>
                <c:pt idx="17">
                  <c:v>114.95814626000525</c:v>
                </c:pt>
                <c:pt idx="18">
                  <c:v>119.47504495766415</c:v>
                </c:pt>
                <c:pt idx="19">
                  <c:v>33.277334971577716</c:v>
                </c:pt>
                <c:pt idx="20">
                  <c:v>41.795739237904669</c:v>
                </c:pt>
                <c:pt idx="21">
                  <c:v>37.599057730902516</c:v>
                </c:pt>
                <c:pt idx="22">
                  <c:v>37.953176727312169</c:v>
                </c:pt>
                <c:pt idx="23">
                  <c:v>36.679536785786105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'08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'!$E$9:$E$32</c:f>
              <c:numCache>
                <c:formatCode>0.00</c:formatCode>
                <c:ptCount val="24"/>
                <c:pt idx="0">
                  <c:v>-22.711063612401677</c:v>
                </c:pt>
                <c:pt idx="1">
                  <c:v>-22.881002969582472</c:v>
                </c:pt>
                <c:pt idx="2">
                  <c:v>-23.075297873136623</c:v>
                </c:pt>
                <c:pt idx="3">
                  <c:v>-23.331462072028803</c:v>
                </c:pt>
                <c:pt idx="4">
                  <c:v>-25.813004600645005</c:v>
                </c:pt>
                <c:pt idx="5">
                  <c:v>-25.795175209674653</c:v>
                </c:pt>
                <c:pt idx="6">
                  <c:v>-25.362156248762286</c:v>
                </c:pt>
                <c:pt idx="7">
                  <c:v>-24.812063348318993</c:v>
                </c:pt>
                <c:pt idx="8">
                  <c:v>-24.442337814916463</c:v>
                </c:pt>
                <c:pt idx="9">
                  <c:v>-24.402069331929255</c:v>
                </c:pt>
                <c:pt idx="10">
                  <c:v>-24.007046163460963</c:v>
                </c:pt>
                <c:pt idx="11">
                  <c:v>-24.182934398184248</c:v>
                </c:pt>
                <c:pt idx="12">
                  <c:v>-24.550913570266982</c:v>
                </c:pt>
                <c:pt idx="13">
                  <c:v>-24.222362365247051</c:v>
                </c:pt>
                <c:pt idx="14">
                  <c:v>-23.72409829908376</c:v>
                </c:pt>
                <c:pt idx="15">
                  <c:v>-23.743416886945266</c:v>
                </c:pt>
                <c:pt idx="16">
                  <c:v>-23.671800420671961</c:v>
                </c:pt>
                <c:pt idx="17">
                  <c:v>-23.977120007668411</c:v>
                </c:pt>
                <c:pt idx="18">
                  <c:v>-23.319227260365562</c:v>
                </c:pt>
                <c:pt idx="19">
                  <c:v>2.2426650284222762</c:v>
                </c:pt>
                <c:pt idx="20">
                  <c:v>2.5142607620953288</c:v>
                </c:pt>
                <c:pt idx="21">
                  <c:v>2.4109422690974713</c:v>
                </c:pt>
                <c:pt idx="22">
                  <c:v>2.3468232726878244</c:v>
                </c:pt>
                <c:pt idx="23">
                  <c:v>2.3504632142138848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'08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'!$Q$9:$Q$32</c:f>
              <c:numCache>
                <c:formatCode>0.00</c:formatCode>
                <c:ptCount val="24"/>
                <c:pt idx="0">
                  <c:v>29.23</c:v>
                </c:pt>
                <c:pt idx="1">
                  <c:v>29.23</c:v>
                </c:pt>
                <c:pt idx="2">
                  <c:v>29.23</c:v>
                </c:pt>
                <c:pt idx="3">
                  <c:v>29.23</c:v>
                </c:pt>
                <c:pt idx="4">
                  <c:v>31.87</c:v>
                </c:pt>
                <c:pt idx="5">
                  <c:v>31.93</c:v>
                </c:pt>
                <c:pt idx="6">
                  <c:v>31.99</c:v>
                </c:pt>
                <c:pt idx="7">
                  <c:v>32.090000000000003</c:v>
                </c:pt>
                <c:pt idx="8">
                  <c:v>32.11</c:v>
                </c:pt>
                <c:pt idx="9">
                  <c:v>32.21</c:v>
                </c:pt>
                <c:pt idx="10">
                  <c:v>32.03</c:v>
                </c:pt>
                <c:pt idx="11">
                  <c:v>31.81</c:v>
                </c:pt>
                <c:pt idx="12">
                  <c:v>31.94</c:v>
                </c:pt>
                <c:pt idx="13">
                  <c:v>31.71</c:v>
                </c:pt>
                <c:pt idx="14">
                  <c:v>31.91</c:v>
                </c:pt>
                <c:pt idx="15">
                  <c:v>31.91</c:v>
                </c:pt>
                <c:pt idx="16">
                  <c:v>31.62</c:v>
                </c:pt>
                <c:pt idx="17">
                  <c:v>31.92</c:v>
                </c:pt>
                <c:pt idx="18">
                  <c:v>31.63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'08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'!$AE$9:$AE$32</c:f>
              <c:numCache>
                <c:formatCode>0.00</c:formatCode>
                <c:ptCount val="24"/>
                <c:pt idx="0">
                  <c:v>71.22</c:v>
                </c:pt>
                <c:pt idx="1">
                  <c:v>67.209999999999994</c:v>
                </c:pt>
                <c:pt idx="2">
                  <c:v>66.91</c:v>
                </c:pt>
                <c:pt idx="3">
                  <c:v>65.67</c:v>
                </c:pt>
                <c:pt idx="4">
                  <c:v>68.87</c:v>
                </c:pt>
                <c:pt idx="5">
                  <c:v>64.510000000000005</c:v>
                </c:pt>
                <c:pt idx="6">
                  <c:v>65.099999999999994</c:v>
                </c:pt>
                <c:pt idx="7">
                  <c:v>90.89</c:v>
                </c:pt>
                <c:pt idx="8">
                  <c:v>55.44</c:v>
                </c:pt>
                <c:pt idx="9">
                  <c:v>92.44</c:v>
                </c:pt>
                <c:pt idx="10">
                  <c:v>106.46</c:v>
                </c:pt>
                <c:pt idx="11">
                  <c:v>102.47</c:v>
                </c:pt>
                <c:pt idx="12">
                  <c:v>103.53</c:v>
                </c:pt>
                <c:pt idx="13">
                  <c:v>103.94</c:v>
                </c:pt>
                <c:pt idx="14">
                  <c:v>101.79</c:v>
                </c:pt>
                <c:pt idx="15">
                  <c:v>99.38</c:v>
                </c:pt>
                <c:pt idx="16">
                  <c:v>71.09</c:v>
                </c:pt>
                <c:pt idx="17">
                  <c:v>75.03</c:v>
                </c:pt>
                <c:pt idx="18">
                  <c:v>72.91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'08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'!$AK$9:$AK$32</c:f>
              <c:numCache>
                <c:formatCode>0.00</c:formatCode>
                <c:ptCount val="24"/>
                <c:pt idx="0">
                  <c:v>94.12951415234771</c:v>
                </c:pt>
                <c:pt idx="1">
                  <c:v>93.212595493642382</c:v>
                </c:pt>
                <c:pt idx="2">
                  <c:v>90.771674062144754</c:v>
                </c:pt>
                <c:pt idx="3">
                  <c:v>85.457431012182738</c:v>
                </c:pt>
                <c:pt idx="4">
                  <c:v>89.3814040032793</c:v>
                </c:pt>
                <c:pt idx="5">
                  <c:v>82.457408419827118</c:v>
                </c:pt>
                <c:pt idx="6">
                  <c:v>91.949520645241137</c:v>
                </c:pt>
                <c:pt idx="7">
                  <c:v>106.12352003811066</c:v>
                </c:pt>
                <c:pt idx="8">
                  <c:v>107.91858053039829</c:v>
                </c:pt>
                <c:pt idx="9">
                  <c:v>107.12593397341271</c:v>
                </c:pt>
                <c:pt idx="10">
                  <c:v>118.79669192532062</c:v>
                </c:pt>
                <c:pt idx="11">
                  <c:v>105.73405202477716</c:v>
                </c:pt>
                <c:pt idx="12">
                  <c:v>102.59392765876437</c:v>
                </c:pt>
                <c:pt idx="13">
                  <c:v>103.93546035798887</c:v>
                </c:pt>
                <c:pt idx="14">
                  <c:v>116.81066725451679</c:v>
                </c:pt>
                <c:pt idx="15">
                  <c:v>119.0328914752394</c:v>
                </c:pt>
                <c:pt idx="16">
                  <c:v>105.18787863926644</c:v>
                </c:pt>
                <c:pt idx="17">
                  <c:v>117.9989737476632</c:v>
                </c:pt>
                <c:pt idx="18">
                  <c:v>126.36418230270142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'08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'!$AM$9:$AM$32</c:f>
              <c:numCache>
                <c:formatCode>0.00</c:formatCode>
                <c:ptCount val="24"/>
                <c:pt idx="0">
                  <c:v>118.16154946005396</c:v>
                </c:pt>
                <c:pt idx="1">
                  <c:v>113.17840747594009</c:v>
                </c:pt>
                <c:pt idx="2">
                  <c:v>108.87362381099183</c:v>
                </c:pt>
                <c:pt idx="3">
                  <c:v>105.29403105984609</c:v>
                </c:pt>
                <c:pt idx="4">
                  <c:v>106.8716005973657</c:v>
                </c:pt>
                <c:pt idx="5">
                  <c:v>116.49776678984752</c:v>
                </c:pt>
                <c:pt idx="6">
                  <c:v>124.12263560352112</c:v>
                </c:pt>
                <c:pt idx="7">
                  <c:v>132.51854331020834</c:v>
                </c:pt>
                <c:pt idx="8">
                  <c:v>144.25375728451814</c:v>
                </c:pt>
                <c:pt idx="9">
                  <c:v>149.91613535851653</c:v>
                </c:pt>
                <c:pt idx="10">
                  <c:v>145.71035423814038</c:v>
                </c:pt>
                <c:pt idx="11">
                  <c:v>145.02888237340707</c:v>
                </c:pt>
                <c:pt idx="12">
                  <c:v>139.90698591150257</c:v>
                </c:pt>
                <c:pt idx="13">
                  <c:v>141.98690200725821</c:v>
                </c:pt>
                <c:pt idx="14">
                  <c:v>153.35343104456697</c:v>
                </c:pt>
                <c:pt idx="15">
                  <c:v>150.4605254117059</c:v>
                </c:pt>
                <c:pt idx="16">
                  <c:v>156.72392178140552</c:v>
                </c:pt>
                <c:pt idx="17">
                  <c:v>143.72814626000525</c:v>
                </c:pt>
                <c:pt idx="18">
                  <c:v>148.13504495766415</c:v>
                </c:pt>
                <c:pt idx="19">
                  <c:v>75.917334971577716</c:v>
                </c:pt>
                <c:pt idx="20">
                  <c:v>85.345739237904667</c:v>
                </c:pt>
                <c:pt idx="21">
                  <c:v>81.759057730902512</c:v>
                </c:pt>
                <c:pt idx="22">
                  <c:v>79.533176727312167</c:v>
                </c:pt>
                <c:pt idx="23">
                  <c:v>79.659536785786102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'08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'!$F$9:$F$32</c:f>
              <c:numCache>
                <c:formatCode>General</c:formatCode>
                <c:ptCount val="24"/>
                <c:pt idx="0">
                  <c:v>184.99</c:v>
                </c:pt>
                <c:pt idx="1">
                  <c:v>177.26</c:v>
                </c:pt>
                <c:pt idx="2">
                  <c:v>171.91</c:v>
                </c:pt>
                <c:pt idx="3">
                  <c:v>167.74</c:v>
                </c:pt>
                <c:pt idx="4">
                  <c:v>169.62</c:v>
                </c:pt>
                <c:pt idx="5">
                  <c:v>159.91</c:v>
                </c:pt>
                <c:pt idx="6">
                  <c:v>156.79</c:v>
                </c:pt>
                <c:pt idx="7">
                  <c:v>137.69999999999999</c:v>
                </c:pt>
                <c:pt idx="8">
                  <c:v>161.33000000000001</c:v>
                </c:pt>
                <c:pt idx="9">
                  <c:v>128.72999999999999</c:v>
                </c:pt>
                <c:pt idx="10">
                  <c:v>130.66</c:v>
                </c:pt>
                <c:pt idx="11">
                  <c:v>140.66999999999999</c:v>
                </c:pt>
                <c:pt idx="12">
                  <c:v>123.31</c:v>
                </c:pt>
                <c:pt idx="13">
                  <c:v>123.07</c:v>
                </c:pt>
                <c:pt idx="14">
                  <c:v>174.59</c:v>
                </c:pt>
                <c:pt idx="15">
                  <c:v>186.61</c:v>
                </c:pt>
                <c:pt idx="16">
                  <c:v>187.38</c:v>
                </c:pt>
                <c:pt idx="17">
                  <c:v>196.43</c:v>
                </c:pt>
                <c:pt idx="18">
                  <c:v>221.64</c:v>
                </c:pt>
                <c:pt idx="19">
                  <c:v>279.02999999999997</c:v>
                </c:pt>
                <c:pt idx="20">
                  <c:v>264.60000000000002</c:v>
                </c:pt>
                <c:pt idx="21">
                  <c:v>275.37</c:v>
                </c:pt>
                <c:pt idx="22">
                  <c:v>257.14999999999998</c:v>
                </c:pt>
                <c:pt idx="23">
                  <c:v>239.54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'08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'!$G$9:$G$32</c:f>
              <c:numCache>
                <c:formatCode>0.00</c:formatCode>
                <c:ptCount val="24"/>
                <c:pt idx="0">
                  <c:v>92.749394433240596</c:v>
                </c:pt>
                <c:pt idx="1">
                  <c:v>88.113263336567798</c:v>
                </c:pt>
                <c:pt idx="2">
                  <c:v>87.956910192505845</c:v>
                </c:pt>
                <c:pt idx="3">
                  <c:v>84.100998605849327</c:v>
                </c:pt>
                <c:pt idx="4">
                  <c:v>82.074100212849757</c:v>
                </c:pt>
                <c:pt idx="5">
                  <c:v>78.778908859136337</c:v>
                </c:pt>
                <c:pt idx="6">
                  <c:v>79.859798702058796</c:v>
                </c:pt>
                <c:pt idx="7">
                  <c:v>82.75600803357159</c:v>
                </c:pt>
                <c:pt idx="8">
                  <c:v>84.731537781296979</c:v>
                </c:pt>
                <c:pt idx="9">
                  <c:v>78.298560433930362</c:v>
                </c:pt>
                <c:pt idx="10">
                  <c:v>77.641717052193727</c:v>
                </c:pt>
                <c:pt idx="11">
                  <c:v>77.862987378288778</c:v>
                </c:pt>
                <c:pt idx="12">
                  <c:v>72.58789367056086</c:v>
                </c:pt>
                <c:pt idx="13">
                  <c:v>74.175874605231954</c:v>
                </c:pt>
                <c:pt idx="14">
                  <c:v>108.73479028035041</c:v>
                </c:pt>
                <c:pt idx="15">
                  <c:v>112.83430532011076</c:v>
                </c:pt>
                <c:pt idx="16">
                  <c:v>100.57801051546328</c:v>
                </c:pt>
                <c:pt idx="17">
                  <c:v>103.41379962198067</c:v>
                </c:pt>
                <c:pt idx="18">
                  <c:v>114.63228125253174</c:v>
                </c:pt>
                <c:pt idx="19">
                  <c:v>150.12110691855233</c:v>
                </c:pt>
                <c:pt idx="20">
                  <c:v>122.19559554572751</c:v>
                </c:pt>
                <c:pt idx="21">
                  <c:v>137.69436616493795</c:v>
                </c:pt>
                <c:pt idx="22">
                  <c:v>121.42593886018813</c:v>
                </c:pt>
                <c:pt idx="23">
                  <c:v>111.93364901236777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'08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'!$H$9:$H$32</c:f>
              <c:numCache>
                <c:formatCode>0.00</c:formatCode>
                <c:ptCount val="24"/>
                <c:pt idx="0">
                  <c:v>85.050714128471057</c:v>
                </c:pt>
                <c:pt idx="1">
                  <c:v>82.250578930447986</c:v>
                </c:pt>
                <c:pt idx="2">
                  <c:v>77.260227386096417</c:v>
                </c:pt>
                <c:pt idx="3">
                  <c:v>77.104595110813534</c:v>
                </c:pt>
                <c:pt idx="4">
                  <c:v>80.940055268456732</c:v>
                </c:pt>
                <c:pt idx="5">
                  <c:v>74.877497519549223</c:v>
                </c:pt>
                <c:pt idx="6">
                  <c:v>70.678127635065565</c:v>
                </c:pt>
                <c:pt idx="7">
                  <c:v>48.561581793564628</c:v>
                </c:pt>
                <c:pt idx="8">
                  <c:v>69.756263269156065</c:v>
                </c:pt>
                <c:pt idx="9">
                  <c:v>43.790635896733143</c:v>
                </c:pt>
                <c:pt idx="10">
                  <c:v>46.35277987305021</c:v>
                </c:pt>
                <c:pt idx="11">
                  <c:v>56.181408584218843</c:v>
                </c:pt>
                <c:pt idx="12">
                  <c:v>44.236718812172761</c:v>
                </c:pt>
                <c:pt idx="13">
                  <c:v>42.64813156543984</c:v>
                </c:pt>
                <c:pt idx="14">
                  <c:v>57.716095451650069</c:v>
                </c:pt>
                <c:pt idx="15">
                  <c:v>66.06597317998596</c:v>
                </c:pt>
                <c:pt idx="16">
                  <c:v>79.359783047514597</c:v>
                </c:pt>
                <c:pt idx="17">
                  <c:v>85.391597345633969</c:v>
                </c:pt>
                <c:pt idx="18">
                  <c:v>98.425151173557438</c:v>
                </c:pt>
                <c:pt idx="19">
                  <c:v>147.81129856580273</c:v>
                </c:pt>
                <c:pt idx="20">
                  <c:v>159.75779236920818</c:v>
                </c:pt>
                <c:pt idx="21">
                  <c:v>155.65848946861067</c:v>
                </c:pt>
                <c:pt idx="22">
                  <c:v>153.33001324606769</c:v>
                </c:pt>
                <c:pt idx="23">
                  <c:v>147.26672187455702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'08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'!$I$9:$I$32</c:f>
              <c:numCache>
                <c:formatCode>0.00</c:formatCode>
                <c:ptCount val="24"/>
                <c:pt idx="0">
                  <c:v>7.1898914382883552</c:v>
                </c:pt>
                <c:pt idx="1">
                  <c:v>6.8961577329841921</c:v>
                </c:pt>
                <c:pt idx="2">
                  <c:v>6.6928624213977335</c:v>
                </c:pt>
                <c:pt idx="3">
                  <c:v>6.5344062833371472</c:v>
                </c:pt>
                <c:pt idx="4">
                  <c:v>6.6058445186935151</c:v>
                </c:pt>
                <c:pt idx="5">
                  <c:v>6.2535936213144216</c:v>
                </c:pt>
                <c:pt idx="6">
                  <c:v>6.2520736628756302</c:v>
                </c:pt>
                <c:pt idx="7">
                  <c:v>6.3824101728637563</c:v>
                </c:pt>
                <c:pt idx="8">
                  <c:v>6.8421989495469679</c:v>
                </c:pt>
                <c:pt idx="9">
                  <c:v>6.6408036693364911</c:v>
                </c:pt>
                <c:pt idx="10">
                  <c:v>6.6655030747560593</c:v>
                </c:pt>
                <c:pt idx="11">
                  <c:v>6.6256040374923648</c:v>
                </c:pt>
                <c:pt idx="12">
                  <c:v>6.4853875172663882</c:v>
                </c:pt>
                <c:pt idx="13">
                  <c:v>6.2459938293281985</c:v>
                </c:pt>
                <c:pt idx="14">
                  <c:v>8.1391142679995294</c:v>
                </c:pt>
                <c:pt idx="15">
                  <c:v>7.709721499903309</c:v>
                </c:pt>
                <c:pt idx="16">
                  <c:v>7.4422064370221213</c:v>
                </c:pt>
                <c:pt idx="17">
                  <c:v>7.6246030323853793</c:v>
                </c:pt>
                <c:pt idx="18">
                  <c:v>8.582567573910806</c:v>
                </c:pt>
                <c:pt idx="19">
                  <c:v>-18.902405484355072</c:v>
                </c:pt>
                <c:pt idx="20">
                  <c:v>-17.353387914935688</c:v>
                </c:pt>
                <c:pt idx="21">
                  <c:v>-17.982855633548589</c:v>
                </c:pt>
                <c:pt idx="22">
                  <c:v>-17.605952106255792</c:v>
                </c:pt>
                <c:pt idx="23">
                  <c:v>-19.660370886924831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'08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2.2000000000000002</c:v>
                </c:pt>
                <c:pt idx="7">
                  <c:v>6.1</c:v>
                </c:pt>
                <c:pt idx="8">
                  <c:v>8.1</c:v>
                </c:pt>
                <c:pt idx="9">
                  <c:v>9.6</c:v>
                </c:pt>
                <c:pt idx="10">
                  <c:v>9.1999999999999993</c:v>
                </c:pt>
                <c:pt idx="11">
                  <c:v>7.7</c:v>
                </c:pt>
                <c:pt idx="12">
                  <c:v>5.9</c:v>
                </c:pt>
                <c:pt idx="13">
                  <c:v>6.5</c:v>
                </c:pt>
                <c:pt idx="14">
                  <c:v>1</c:v>
                </c:pt>
                <c:pt idx="15">
                  <c:v>0.5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18.850000000000001</c:v>
                </c:pt>
                <c:pt idx="20">
                  <c:v>72.78</c:v>
                </c:pt>
                <c:pt idx="21">
                  <c:v>36.33</c:v>
                </c:pt>
                <c:pt idx="22">
                  <c:v>36.619999999999997</c:v>
                </c:pt>
                <c:pt idx="23">
                  <c:v>36.619999999999997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'08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31.93</c:v>
                </c:pt>
                <c:pt idx="20">
                  <c:v>31.88</c:v>
                </c:pt>
                <c:pt idx="21">
                  <c:v>31.52</c:v>
                </c:pt>
                <c:pt idx="22">
                  <c:v>30.42</c:v>
                </c:pt>
                <c:pt idx="23">
                  <c:v>31.86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'08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'08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'08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'08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'08 SEP 23 '!$AJ$9:$AJ$32</c:f>
              <c:numCache>
                <c:formatCode>0.00</c:formatCode>
                <c:ptCount val="24"/>
                <c:pt idx="0">
                  <c:v>92.749394433240596</c:v>
                </c:pt>
                <c:pt idx="1">
                  <c:v>88.113263336567798</c:v>
                </c:pt>
                <c:pt idx="2">
                  <c:v>87.956910192505845</c:v>
                </c:pt>
                <c:pt idx="3">
                  <c:v>84.100998605849327</c:v>
                </c:pt>
                <c:pt idx="4">
                  <c:v>82.074100212849757</c:v>
                </c:pt>
                <c:pt idx="5">
                  <c:v>78.878908859136331</c:v>
                </c:pt>
                <c:pt idx="6">
                  <c:v>82.059798702058799</c:v>
                </c:pt>
                <c:pt idx="7">
                  <c:v>88.856008033571584</c:v>
                </c:pt>
                <c:pt idx="8">
                  <c:v>92.831537781296973</c:v>
                </c:pt>
                <c:pt idx="9">
                  <c:v>87.898560433930356</c:v>
                </c:pt>
                <c:pt idx="10">
                  <c:v>86.841717052193729</c:v>
                </c:pt>
                <c:pt idx="11">
                  <c:v>85.562987378288781</c:v>
                </c:pt>
                <c:pt idx="12">
                  <c:v>78.487893670560865</c:v>
                </c:pt>
                <c:pt idx="13">
                  <c:v>80.675874605231954</c:v>
                </c:pt>
                <c:pt idx="14">
                  <c:v>109.73479028035041</c:v>
                </c:pt>
                <c:pt idx="15">
                  <c:v>113.33430532011076</c:v>
                </c:pt>
                <c:pt idx="16">
                  <c:v>100.77801051546328</c:v>
                </c:pt>
                <c:pt idx="17">
                  <c:v>103.41379962198067</c:v>
                </c:pt>
                <c:pt idx="18">
                  <c:v>114.63228125253174</c:v>
                </c:pt>
                <c:pt idx="19">
                  <c:v>168.97110691855232</c:v>
                </c:pt>
                <c:pt idx="20">
                  <c:v>194.97559554572751</c:v>
                </c:pt>
                <c:pt idx="21">
                  <c:v>174.02436616493793</c:v>
                </c:pt>
                <c:pt idx="22">
                  <c:v>158.04593886018813</c:v>
                </c:pt>
                <c:pt idx="23">
                  <c:v>148.55364901236777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'08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'08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'08 SEP 23 '!$AL$9:$AL$32</c:f>
              <c:numCache>
                <c:formatCode>0.00</c:formatCode>
                <c:ptCount val="24"/>
                <c:pt idx="0">
                  <c:v>85.050714128471057</c:v>
                </c:pt>
                <c:pt idx="1">
                  <c:v>82.250578930447986</c:v>
                </c:pt>
                <c:pt idx="2">
                  <c:v>77.260227386096417</c:v>
                </c:pt>
                <c:pt idx="3">
                  <c:v>77.104595110813534</c:v>
                </c:pt>
                <c:pt idx="4">
                  <c:v>80.940055268456732</c:v>
                </c:pt>
                <c:pt idx="5">
                  <c:v>75.217497519549227</c:v>
                </c:pt>
                <c:pt idx="6">
                  <c:v>71.998127635065558</c:v>
                </c:pt>
                <c:pt idx="7">
                  <c:v>68.501581793564625</c:v>
                </c:pt>
                <c:pt idx="8">
                  <c:v>76.166263269156062</c:v>
                </c:pt>
                <c:pt idx="9">
                  <c:v>76.000635896733144</c:v>
                </c:pt>
                <c:pt idx="10">
                  <c:v>77.682779873050208</c:v>
                </c:pt>
                <c:pt idx="11">
                  <c:v>77.951408584218839</c:v>
                </c:pt>
                <c:pt idx="12">
                  <c:v>81.476718812172763</c:v>
                </c:pt>
                <c:pt idx="13">
                  <c:v>73.228131565439838</c:v>
                </c:pt>
                <c:pt idx="14">
                  <c:v>92.096095451650072</c:v>
                </c:pt>
                <c:pt idx="15">
                  <c:v>77.625973179985962</c:v>
                </c:pt>
                <c:pt idx="16">
                  <c:v>83.409783047514594</c:v>
                </c:pt>
                <c:pt idx="17">
                  <c:v>85.391597345633969</c:v>
                </c:pt>
                <c:pt idx="18">
                  <c:v>98.425151173557438</c:v>
                </c:pt>
                <c:pt idx="19">
                  <c:v>147.81129856580273</c:v>
                </c:pt>
                <c:pt idx="20">
                  <c:v>159.75779236920818</c:v>
                </c:pt>
                <c:pt idx="21">
                  <c:v>155.65848946861067</c:v>
                </c:pt>
                <c:pt idx="22">
                  <c:v>153.33001324606769</c:v>
                </c:pt>
                <c:pt idx="23">
                  <c:v>147.26672187455702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4" zoomScale="85" zoomScaleNormal="85" zoomScaleSheetLayoutView="85" workbookViewId="0">
      <selection activeCell="AR12" sqref="AR12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425781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100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45177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88</v>
      </c>
      <c r="AG4" s="209"/>
      <c r="AH4" s="209"/>
      <c r="AI4" s="209"/>
      <c r="AJ4" s="187" t="s">
        <v>101</v>
      </c>
      <c r="AK4" s="188"/>
      <c r="AL4" s="187" t="s">
        <v>102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89</v>
      </c>
      <c r="S6" s="194"/>
      <c r="T6" s="194"/>
      <c r="U6" s="194"/>
      <c r="V6" s="194"/>
      <c r="W6" s="194"/>
      <c r="X6" s="194"/>
      <c r="Y6" s="194"/>
      <c r="Z6" s="193" t="s">
        <v>90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87</v>
      </c>
      <c r="Y7" s="160"/>
      <c r="Z7" s="144" t="s">
        <v>3</v>
      </c>
      <c r="AA7" s="158"/>
      <c r="AB7" s="158"/>
      <c r="AC7" s="145"/>
      <c r="AD7" s="150" t="s">
        <v>87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44.24</v>
      </c>
      <c r="C9" s="51">
        <f t="shared" ref="C9:C32" si="0">AK9-AE9</f>
        <v>22.909514152347711</v>
      </c>
      <c r="D9" s="52">
        <f t="shared" ref="D9:D32" si="1">AM9-Y9</f>
        <v>44.041549460053957</v>
      </c>
      <c r="E9" s="59">
        <f t="shared" ref="E9:E32" si="2">(AG9+AI9)-Q9</f>
        <v>-22.711063612401677</v>
      </c>
      <c r="F9" s="76">
        <v>184.99</v>
      </c>
      <c r="G9" s="52">
        <f t="shared" ref="G9:G32" si="3">AJ9-AD9</f>
        <v>92.749394433240596</v>
      </c>
      <c r="H9" s="52">
        <f t="shared" ref="H9:H32" si="4">AL9-X9</f>
        <v>85.050714128471057</v>
      </c>
      <c r="I9" s="53">
        <f t="shared" ref="I9:I32" si="5">(AH9+AF9)-P9</f>
        <v>7.1898914382883552</v>
      </c>
      <c r="J9" s="58">
        <v>0</v>
      </c>
      <c r="K9" s="84">
        <v>29.23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29.23</v>
      </c>
      <c r="R9" s="91">
        <v>0</v>
      </c>
      <c r="S9" s="84">
        <v>0</v>
      </c>
      <c r="T9" s="84">
        <v>0</v>
      </c>
      <c r="U9" s="84">
        <v>74.12</v>
      </c>
      <c r="V9" s="68">
        <v>0</v>
      </c>
      <c r="W9" s="90">
        <v>0</v>
      </c>
      <c r="X9" s="94">
        <f>R9+T9+V9</f>
        <v>0</v>
      </c>
      <c r="Y9" s="95">
        <f>S9+U9+W9</f>
        <v>74.12</v>
      </c>
      <c r="Z9" s="91">
        <v>0</v>
      </c>
      <c r="AA9" s="84">
        <v>0</v>
      </c>
      <c r="AB9" s="84">
        <v>0</v>
      </c>
      <c r="AC9" s="84">
        <v>71.22</v>
      </c>
      <c r="AD9" s="96">
        <f>Z9+AB9</f>
        <v>0</v>
      </c>
      <c r="AE9" s="52">
        <f>AA9+AC9</f>
        <v>71.22</v>
      </c>
      <c r="AF9" s="116">
        <v>0.16645241935483901</v>
      </c>
      <c r="AG9" s="117">
        <v>0.40281303763440901</v>
      </c>
      <c r="AH9" s="54">
        <f t="shared" ref="AH9:AH32" si="6">(F9+P9+X9+AD9)-(AJ9+AL9+AF9)</f>
        <v>7.0234390189335159</v>
      </c>
      <c r="AI9" s="63">
        <f t="shared" ref="AI9:AI32" si="7">(B9+Q9+Y9+AE9)-(AM9+AK9+AG9)</f>
        <v>6.1161233499639138</v>
      </c>
      <c r="AJ9" s="64">
        <v>92.749394433240596</v>
      </c>
      <c r="AK9" s="61">
        <v>94.12951415234771</v>
      </c>
      <c r="AL9" s="66">
        <v>85.050714128471057</v>
      </c>
      <c r="AM9" s="61">
        <v>118.16154946005396</v>
      </c>
      <c r="AS9" s="121"/>
      <c r="BA9" s="42"/>
      <c r="BB9" s="42"/>
    </row>
    <row r="10" spans="1:54" ht="15.75" x14ac:dyDescent="0.25">
      <c r="A10" s="25">
        <v>2</v>
      </c>
      <c r="B10" s="69">
        <v>57.78</v>
      </c>
      <c r="C10" s="51">
        <f t="shared" si="0"/>
        <v>26.002595493642389</v>
      </c>
      <c r="D10" s="52">
        <f t="shared" si="1"/>
        <v>54.658407475940088</v>
      </c>
      <c r="E10" s="59">
        <f t="shared" si="2"/>
        <v>-22.881002969582472</v>
      </c>
      <c r="F10" s="68">
        <v>177.26</v>
      </c>
      <c r="G10" s="52">
        <f t="shared" si="3"/>
        <v>88.113263336567798</v>
      </c>
      <c r="H10" s="52">
        <f t="shared" si="4"/>
        <v>82.250578930447986</v>
      </c>
      <c r="I10" s="53">
        <f t="shared" si="5"/>
        <v>6.8961577329841921</v>
      </c>
      <c r="J10" s="58">
        <v>0</v>
      </c>
      <c r="K10" s="81">
        <v>29.23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29.23</v>
      </c>
      <c r="R10" s="91">
        <v>0</v>
      </c>
      <c r="S10" s="84">
        <v>0</v>
      </c>
      <c r="T10" s="84">
        <v>0</v>
      </c>
      <c r="U10" s="84">
        <v>58.52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58.52</v>
      </c>
      <c r="Z10" s="91">
        <v>0</v>
      </c>
      <c r="AA10" s="84">
        <v>0</v>
      </c>
      <c r="AB10" s="84">
        <v>0</v>
      </c>
      <c r="AC10" s="84">
        <v>67.209999999999994</v>
      </c>
      <c r="AD10" s="96">
        <f t="shared" ref="AD10:AD32" si="12">Z10+AB10</f>
        <v>0</v>
      </c>
      <c r="AE10" s="52">
        <f t="shared" ref="AE10:AE32" si="13">AA10+AC10</f>
        <v>67.209999999999994</v>
      </c>
      <c r="AF10" s="118">
        <v>0.16645241935483901</v>
      </c>
      <c r="AG10" s="117">
        <v>0.40281303763440901</v>
      </c>
      <c r="AH10" s="54">
        <f t="shared" si="6"/>
        <v>6.7297053136293528</v>
      </c>
      <c r="AI10" s="63">
        <f t="shared" si="7"/>
        <v>5.9461839927831193</v>
      </c>
      <c r="AJ10" s="64">
        <v>88.113263336567798</v>
      </c>
      <c r="AK10" s="61">
        <v>93.212595493642382</v>
      </c>
      <c r="AL10" s="66">
        <v>82.250578930447986</v>
      </c>
      <c r="AM10" s="61">
        <v>113.17840747594009</v>
      </c>
      <c r="AS10" s="121"/>
      <c r="BA10" s="42"/>
      <c r="BB10" s="42"/>
    </row>
    <row r="11" spans="1:54" ht="15" customHeight="1" x14ac:dyDescent="0.25">
      <c r="A11" s="25">
        <v>3</v>
      </c>
      <c r="B11" s="69">
        <v>50.769999999999996</v>
      </c>
      <c r="C11" s="51">
        <f t="shared" si="0"/>
        <v>23.861674062144758</v>
      </c>
      <c r="D11" s="52">
        <f t="shared" si="1"/>
        <v>49.98362381099183</v>
      </c>
      <c r="E11" s="59">
        <f t="shared" si="2"/>
        <v>-23.075297873136623</v>
      </c>
      <c r="F11" s="68">
        <v>171.91</v>
      </c>
      <c r="G11" s="52">
        <f t="shared" si="3"/>
        <v>87.956910192505845</v>
      </c>
      <c r="H11" s="52">
        <f t="shared" si="4"/>
        <v>77.260227386096417</v>
      </c>
      <c r="I11" s="53">
        <f t="shared" si="5"/>
        <v>6.6928624213977335</v>
      </c>
      <c r="J11" s="58">
        <v>0</v>
      </c>
      <c r="K11" s="81">
        <v>29.23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29.23</v>
      </c>
      <c r="R11" s="91">
        <v>0</v>
      </c>
      <c r="S11" s="84">
        <v>0</v>
      </c>
      <c r="T11" s="84">
        <v>0</v>
      </c>
      <c r="U11" s="84">
        <v>58.89</v>
      </c>
      <c r="V11" s="84">
        <v>0</v>
      </c>
      <c r="W11" s="84">
        <v>0</v>
      </c>
      <c r="X11" s="94">
        <f t="shared" si="10"/>
        <v>0</v>
      </c>
      <c r="Y11" s="95">
        <f t="shared" si="11"/>
        <v>58.89</v>
      </c>
      <c r="Z11" s="91">
        <v>0</v>
      </c>
      <c r="AA11" s="84">
        <v>0</v>
      </c>
      <c r="AB11" s="84">
        <v>0</v>
      </c>
      <c r="AC11" s="84">
        <v>66.91</v>
      </c>
      <c r="AD11" s="96">
        <f t="shared" si="12"/>
        <v>0</v>
      </c>
      <c r="AE11" s="52">
        <f t="shared" si="13"/>
        <v>66.91</v>
      </c>
      <c r="AF11" s="118">
        <v>0.16645241935483901</v>
      </c>
      <c r="AG11" s="117">
        <v>0.40281303763440901</v>
      </c>
      <c r="AH11" s="54">
        <f t="shared" si="6"/>
        <v>6.5264100020428941</v>
      </c>
      <c r="AI11" s="63">
        <f t="shared" si="7"/>
        <v>5.7518890892289676</v>
      </c>
      <c r="AJ11" s="64">
        <v>87.956910192505845</v>
      </c>
      <c r="AK11" s="61">
        <v>90.771674062144754</v>
      </c>
      <c r="AL11" s="66">
        <v>77.260227386096417</v>
      </c>
      <c r="AM11" s="61">
        <v>108.87362381099183</v>
      </c>
      <c r="AS11" s="121"/>
      <c r="BA11" s="42"/>
      <c r="BB11" s="42"/>
    </row>
    <row r="12" spans="1:54" ht="15" customHeight="1" x14ac:dyDescent="0.25">
      <c r="A12" s="25">
        <v>4</v>
      </c>
      <c r="B12" s="69">
        <v>42.86</v>
      </c>
      <c r="C12" s="51">
        <f t="shared" si="0"/>
        <v>19.787431012182736</v>
      </c>
      <c r="D12" s="52">
        <f t="shared" si="1"/>
        <v>46.404031059846091</v>
      </c>
      <c r="E12" s="59">
        <f t="shared" si="2"/>
        <v>-23.331462072028803</v>
      </c>
      <c r="F12" s="68">
        <v>167.74</v>
      </c>
      <c r="G12" s="52">
        <f t="shared" si="3"/>
        <v>84.100998605849327</v>
      </c>
      <c r="H12" s="52">
        <f t="shared" si="4"/>
        <v>77.104595110813534</v>
      </c>
      <c r="I12" s="53">
        <f t="shared" si="5"/>
        <v>6.5344062833371472</v>
      </c>
      <c r="J12" s="58">
        <v>0</v>
      </c>
      <c r="K12" s="81">
        <v>29.23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29.23</v>
      </c>
      <c r="R12" s="91">
        <v>0</v>
      </c>
      <c r="S12" s="84">
        <v>0</v>
      </c>
      <c r="T12" s="84">
        <v>0</v>
      </c>
      <c r="U12" s="84">
        <v>58.89</v>
      </c>
      <c r="V12" s="84">
        <v>0</v>
      </c>
      <c r="W12" s="84">
        <v>0</v>
      </c>
      <c r="X12" s="94">
        <f t="shared" si="10"/>
        <v>0</v>
      </c>
      <c r="Y12" s="95">
        <f t="shared" si="11"/>
        <v>58.89</v>
      </c>
      <c r="Z12" s="91">
        <v>0</v>
      </c>
      <c r="AA12" s="84">
        <v>0</v>
      </c>
      <c r="AB12" s="84">
        <v>0</v>
      </c>
      <c r="AC12" s="84">
        <v>65.67</v>
      </c>
      <c r="AD12" s="96">
        <f t="shared" si="12"/>
        <v>0</v>
      </c>
      <c r="AE12" s="52">
        <f t="shared" si="13"/>
        <v>65.67</v>
      </c>
      <c r="AF12" s="118">
        <v>0.16645241935483901</v>
      </c>
      <c r="AG12" s="117">
        <v>0.40281303763440901</v>
      </c>
      <c r="AH12" s="54">
        <f t="shared" si="6"/>
        <v>6.3679538639823079</v>
      </c>
      <c r="AI12" s="63">
        <f t="shared" si="7"/>
        <v>5.4957248903367883</v>
      </c>
      <c r="AJ12" s="64">
        <v>84.100998605849327</v>
      </c>
      <c r="AK12" s="61">
        <v>85.457431012182738</v>
      </c>
      <c r="AL12" s="66">
        <v>77.104595110813534</v>
      </c>
      <c r="AM12" s="61">
        <v>105.29403105984609</v>
      </c>
      <c r="AS12" s="121"/>
      <c r="BA12" s="42"/>
      <c r="BB12" s="42"/>
    </row>
    <row r="13" spans="1:54" ht="15.75" x14ac:dyDescent="0.25">
      <c r="A13" s="25">
        <v>5</v>
      </c>
      <c r="B13" s="69">
        <v>42.68</v>
      </c>
      <c r="C13" s="51">
        <f t="shared" si="0"/>
        <v>20.511404003279296</v>
      </c>
      <c r="D13" s="52">
        <f t="shared" si="1"/>
        <v>47.981600597365698</v>
      </c>
      <c r="E13" s="59">
        <f t="shared" si="2"/>
        <v>-25.813004600645005</v>
      </c>
      <c r="F13" s="68">
        <v>169.62</v>
      </c>
      <c r="G13" s="52">
        <f t="shared" si="3"/>
        <v>82.074100212849757</v>
      </c>
      <c r="H13" s="52">
        <f t="shared" si="4"/>
        <v>80.940055268456732</v>
      </c>
      <c r="I13" s="53">
        <f t="shared" si="5"/>
        <v>6.6058445186935151</v>
      </c>
      <c r="J13" s="58">
        <v>0</v>
      </c>
      <c r="K13" s="81">
        <v>31.87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31.87</v>
      </c>
      <c r="R13" s="91">
        <v>0</v>
      </c>
      <c r="S13" s="84">
        <v>0</v>
      </c>
      <c r="T13" s="84">
        <v>0</v>
      </c>
      <c r="U13" s="84">
        <v>58.89</v>
      </c>
      <c r="V13" s="84">
        <v>0</v>
      </c>
      <c r="W13" s="84">
        <v>0</v>
      </c>
      <c r="X13" s="94">
        <f t="shared" si="10"/>
        <v>0</v>
      </c>
      <c r="Y13" s="95">
        <f t="shared" si="11"/>
        <v>58.89</v>
      </c>
      <c r="Z13" s="91">
        <v>0</v>
      </c>
      <c r="AA13" s="84">
        <v>0</v>
      </c>
      <c r="AB13" s="84">
        <v>0</v>
      </c>
      <c r="AC13" s="84">
        <v>68.87</v>
      </c>
      <c r="AD13" s="96">
        <f t="shared" si="12"/>
        <v>0</v>
      </c>
      <c r="AE13" s="52">
        <f t="shared" si="13"/>
        <v>68.87</v>
      </c>
      <c r="AF13" s="118">
        <v>0.16645241935483901</v>
      </c>
      <c r="AG13" s="117">
        <v>0.40281303763440901</v>
      </c>
      <c r="AH13" s="54">
        <f t="shared" si="6"/>
        <v>6.4393920993386757</v>
      </c>
      <c r="AI13" s="63">
        <f t="shared" si="7"/>
        <v>5.6541823617205864</v>
      </c>
      <c r="AJ13" s="64">
        <v>82.074100212849757</v>
      </c>
      <c r="AK13" s="61">
        <v>89.3814040032793</v>
      </c>
      <c r="AL13" s="66">
        <v>80.940055268456732</v>
      </c>
      <c r="AM13" s="61">
        <v>106.8716005973657</v>
      </c>
      <c r="AS13" s="121"/>
      <c r="BA13" s="42"/>
      <c r="BB13" s="42"/>
    </row>
    <row r="14" spans="1:54" ht="15.75" customHeight="1" x14ac:dyDescent="0.25">
      <c r="A14" s="25">
        <v>6</v>
      </c>
      <c r="B14" s="69">
        <v>49.54</v>
      </c>
      <c r="C14" s="51">
        <f t="shared" si="0"/>
        <v>17.947408419827113</v>
      </c>
      <c r="D14" s="52">
        <f t="shared" si="1"/>
        <v>57.387766789847518</v>
      </c>
      <c r="E14" s="59">
        <f t="shared" si="2"/>
        <v>-25.795175209674653</v>
      </c>
      <c r="F14" s="68">
        <v>159.91</v>
      </c>
      <c r="G14" s="52">
        <f t="shared" si="3"/>
        <v>78.778908859136337</v>
      </c>
      <c r="H14" s="52">
        <f t="shared" si="4"/>
        <v>74.877497519549223</v>
      </c>
      <c r="I14" s="53">
        <f t="shared" si="5"/>
        <v>6.2535936213144216</v>
      </c>
      <c r="J14" s="58">
        <v>0</v>
      </c>
      <c r="K14" s="81">
        <v>31.93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31.93</v>
      </c>
      <c r="R14" s="91">
        <v>0.34</v>
      </c>
      <c r="S14" s="84">
        <v>0</v>
      </c>
      <c r="T14" s="84">
        <v>0</v>
      </c>
      <c r="U14" s="84">
        <v>59.11</v>
      </c>
      <c r="V14" s="84">
        <v>0</v>
      </c>
      <c r="W14" s="84">
        <v>0</v>
      </c>
      <c r="X14" s="94">
        <f t="shared" si="10"/>
        <v>0.34</v>
      </c>
      <c r="Y14" s="95">
        <f t="shared" si="11"/>
        <v>59.11</v>
      </c>
      <c r="Z14" s="91">
        <v>0.1</v>
      </c>
      <c r="AA14" s="84">
        <v>0</v>
      </c>
      <c r="AB14" s="84">
        <v>0</v>
      </c>
      <c r="AC14" s="84">
        <v>64.510000000000005</v>
      </c>
      <c r="AD14" s="96">
        <f t="shared" si="12"/>
        <v>0.1</v>
      </c>
      <c r="AE14" s="52">
        <f t="shared" si="13"/>
        <v>64.510000000000005</v>
      </c>
      <c r="AF14" s="118">
        <v>0.16645241935483901</v>
      </c>
      <c r="AG14" s="117">
        <v>0.40281303763440901</v>
      </c>
      <c r="AH14" s="54">
        <f t="shared" si="6"/>
        <v>6.0871412019595823</v>
      </c>
      <c r="AI14" s="63">
        <f t="shared" si="7"/>
        <v>5.7320117526909371</v>
      </c>
      <c r="AJ14" s="64">
        <v>78.878908859136331</v>
      </c>
      <c r="AK14" s="61">
        <v>82.457408419827118</v>
      </c>
      <c r="AL14" s="66">
        <v>75.217497519549227</v>
      </c>
      <c r="AM14" s="61">
        <v>116.49776678984752</v>
      </c>
      <c r="AS14" s="121"/>
      <c r="BA14" s="42"/>
      <c r="BB14" s="42"/>
    </row>
    <row r="15" spans="1:54" ht="15.75" x14ac:dyDescent="0.25">
      <c r="A15" s="25">
        <v>7</v>
      </c>
      <c r="B15" s="69">
        <v>66.81</v>
      </c>
      <c r="C15" s="51">
        <f t="shared" si="0"/>
        <v>26.849520645241142</v>
      </c>
      <c r="D15" s="52">
        <f t="shared" si="1"/>
        <v>65.322635603521121</v>
      </c>
      <c r="E15" s="59">
        <f t="shared" si="2"/>
        <v>-25.362156248762286</v>
      </c>
      <c r="F15" s="68">
        <v>156.79</v>
      </c>
      <c r="G15" s="52">
        <f t="shared" si="3"/>
        <v>79.859798702058796</v>
      </c>
      <c r="H15" s="52">
        <f t="shared" si="4"/>
        <v>70.678127635065565</v>
      </c>
      <c r="I15" s="53">
        <f t="shared" si="5"/>
        <v>6.2520736628756302</v>
      </c>
      <c r="J15" s="58">
        <v>0</v>
      </c>
      <c r="K15" s="81">
        <v>31.99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31.99</v>
      </c>
      <c r="R15" s="91">
        <v>1.32</v>
      </c>
      <c r="S15" s="84">
        <v>0</v>
      </c>
      <c r="T15" s="84">
        <v>0</v>
      </c>
      <c r="U15" s="84">
        <v>58.8</v>
      </c>
      <c r="V15" s="84">
        <v>0</v>
      </c>
      <c r="W15" s="84">
        <v>0</v>
      </c>
      <c r="X15" s="94">
        <f t="shared" si="10"/>
        <v>1.32</v>
      </c>
      <c r="Y15" s="95">
        <f t="shared" si="11"/>
        <v>58.8</v>
      </c>
      <c r="Z15" s="91">
        <v>2.2000000000000002</v>
      </c>
      <c r="AA15" s="84">
        <v>0</v>
      </c>
      <c r="AB15" s="84">
        <v>0</v>
      </c>
      <c r="AC15" s="84">
        <v>65.099999999999994</v>
      </c>
      <c r="AD15" s="96">
        <f t="shared" si="12"/>
        <v>2.2000000000000002</v>
      </c>
      <c r="AE15" s="52">
        <f t="shared" si="13"/>
        <v>65.099999999999994</v>
      </c>
      <c r="AF15" s="118">
        <v>0.16645241935483901</v>
      </c>
      <c r="AG15" s="117">
        <v>0.40281303763440901</v>
      </c>
      <c r="AH15" s="54">
        <f t="shared" si="6"/>
        <v>6.0856212435207908</v>
      </c>
      <c r="AI15" s="63">
        <f t="shared" si="7"/>
        <v>6.225030713603303</v>
      </c>
      <c r="AJ15" s="64">
        <v>82.059798702058799</v>
      </c>
      <c r="AK15" s="61">
        <v>91.949520645241137</v>
      </c>
      <c r="AL15" s="66">
        <v>71.998127635065558</v>
      </c>
      <c r="AM15" s="61">
        <v>124.12263560352112</v>
      </c>
      <c r="AS15" s="121"/>
      <c r="BA15" s="42"/>
      <c r="BB15" s="42"/>
    </row>
    <row r="16" spans="1:54" ht="15.75" x14ac:dyDescent="0.25">
      <c r="A16" s="25">
        <v>8</v>
      </c>
      <c r="B16" s="69">
        <v>64.03</v>
      </c>
      <c r="C16" s="51">
        <f t="shared" si="0"/>
        <v>15.233520038110655</v>
      </c>
      <c r="D16" s="52">
        <f t="shared" si="1"/>
        <v>73.608543310208347</v>
      </c>
      <c r="E16" s="59">
        <f t="shared" si="2"/>
        <v>-24.812063348318993</v>
      </c>
      <c r="F16" s="68">
        <v>137.69999999999999</v>
      </c>
      <c r="G16" s="52">
        <f t="shared" si="3"/>
        <v>82.75600803357159</v>
      </c>
      <c r="H16" s="52">
        <f t="shared" si="4"/>
        <v>48.561581793564628</v>
      </c>
      <c r="I16" s="53">
        <f t="shared" si="5"/>
        <v>6.3824101728637563</v>
      </c>
      <c r="J16" s="58">
        <v>0</v>
      </c>
      <c r="K16" s="81">
        <v>32.090000000000003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32.090000000000003</v>
      </c>
      <c r="R16" s="91">
        <v>19.940000000000001</v>
      </c>
      <c r="S16" s="84">
        <v>0</v>
      </c>
      <c r="T16" s="84">
        <v>0</v>
      </c>
      <c r="U16" s="84">
        <v>58.91</v>
      </c>
      <c r="V16" s="84">
        <v>0</v>
      </c>
      <c r="W16" s="84">
        <v>0</v>
      </c>
      <c r="X16" s="94">
        <f t="shared" si="10"/>
        <v>19.940000000000001</v>
      </c>
      <c r="Y16" s="95">
        <f t="shared" si="11"/>
        <v>58.91</v>
      </c>
      <c r="Z16" s="91">
        <v>6.1</v>
      </c>
      <c r="AA16" s="84">
        <v>0</v>
      </c>
      <c r="AB16" s="84">
        <v>0</v>
      </c>
      <c r="AC16" s="84">
        <v>90.89</v>
      </c>
      <c r="AD16" s="96">
        <f t="shared" si="12"/>
        <v>6.1</v>
      </c>
      <c r="AE16" s="52">
        <f t="shared" si="13"/>
        <v>90.89</v>
      </c>
      <c r="AF16" s="118">
        <v>0.16645241935483901</v>
      </c>
      <c r="AG16" s="117">
        <v>0.40281303763440901</v>
      </c>
      <c r="AH16" s="54">
        <f t="shared" si="6"/>
        <v>6.215957753508917</v>
      </c>
      <c r="AI16" s="63">
        <f t="shared" si="7"/>
        <v>6.8751236140466006</v>
      </c>
      <c r="AJ16" s="64">
        <v>88.856008033571584</v>
      </c>
      <c r="AK16" s="61">
        <v>106.12352003811066</v>
      </c>
      <c r="AL16" s="66">
        <v>68.501581793564625</v>
      </c>
      <c r="AM16" s="61">
        <v>132.51854331020834</v>
      </c>
      <c r="AS16" s="121"/>
      <c r="BA16" s="42"/>
      <c r="BB16" s="42"/>
    </row>
    <row r="17" spans="1:54" ht="15.75" x14ac:dyDescent="0.25">
      <c r="A17" s="25">
        <v>9</v>
      </c>
      <c r="B17" s="69">
        <v>113.71000000000001</v>
      </c>
      <c r="C17" s="51">
        <f t="shared" si="0"/>
        <v>52.47858053039829</v>
      </c>
      <c r="D17" s="52">
        <f t="shared" si="1"/>
        <v>85.673757284518146</v>
      </c>
      <c r="E17" s="59">
        <f t="shared" si="2"/>
        <v>-24.442337814916463</v>
      </c>
      <c r="F17" s="68">
        <v>161.33000000000001</v>
      </c>
      <c r="G17" s="52">
        <f t="shared" si="3"/>
        <v>84.731537781296979</v>
      </c>
      <c r="H17" s="52">
        <f t="shared" si="4"/>
        <v>69.756263269156065</v>
      </c>
      <c r="I17" s="53">
        <f t="shared" si="5"/>
        <v>6.8421989495469679</v>
      </c>
      <c r="J17" s="58">
        <v>0</v>
      </c>
      <c r="K17" s="81">
        <v>32.11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32.11</v>
      </c>
      <c r="R17" s="91">
        <v>6.41</v>
      </c>
      <c r="S17" s="84">
        <v>0</v>
      </c>
      <c r="T17" s="84">
        <v>0</v>
      </c>
      <c r="U17" s="84">
        <v>58.58</v>
      </c>
      <c r="V17" s="84">
        <v>0</v>
      </c>
      <c r="W17" s="84">
        <v>0</v>
      </c>
      <c r="X17" s="94">
        <f t="shared" si="10"/>
        <v>6.41</v>
      </c>
      <c r="Y17" s="95">
        <f t="shared" si="11"/>
        <v>58.58</v>
      </c>
      <c r="Z17" s="91">
        <v>8.1</v>
      </c>
      <c r="AA17" s="84">
        <v>0</v>
      </c>
      <c r="AB17" s="84">
        <v>0</v>
      </c>
      <c r="AC17" s="84">
        <v>55.44</v>
      </c>
      <c r="AD17" s="96">
        <f t="shared" si="12"/>
        <v>8.1</v>
      </c>
      <c r="AE17" s="52">
        <f t="shared" si="13"/>
        <v>55.44</v>
      </c>
      <c r="AF17" s="118">
        <v>0.16645241935483901</v>
      </c>
      <c r="AG17" s="117">
        <v>0.40281303763440901</v>
      </c>
      <c r="AH17" s="54">
        <f t="shared" si="6"/>
        <v>6.6757465301921286</v>
      </c>
      <c r="AI17" s="63">
        <f t="shared" si="7"/>
        <v>7.2648491474491266</v>
      </c>
      <c r="AJ17" s="64">
        <v>92.831537781296973</v>
      </c>
      <c r="AK17" s="61">
        <v>107.91858053039829</v>
      </c>
      <c r="AL17" s="66">
        <v>76.166263269156062</v>
      </c>
      <c r="AM17" s="61">
        <v>144.25375728451814</v>
      </c>
      <c r="AS17" s="121"/>
      <c r="BA17" s="42"/>
      <c r="BB17" s="42"/>
    </row>
    <row r="18" spans="1:54" ht="15.75" x14ac:dyDescent="0.25">
      <c r="A18" s="25">
        <v>10</v>
      </c>
      <c r="B18" s="69">
        <v>67.48</v>
      </c>
      <c r="C18" s="51">
        <f t="shared" si="0"/>
        <v>14.685933973412716</v>
      </c>
      <c r="D18" s="52">
        <f t="shared" si="1"/>
        <v>77.196135358516528</v>
      </c>
      <c r="E18" s="59">
        <f t="shared" si="2"/>
        <v>-24.402069331929255</v>
      </c>
      <c r="F18" s="68">
        <v>128.72999999999999</v>
      </c>
      <c r="G18" s="52">
        <f t="shared" si="3"/>
        <v>78.298560433930362</v>
      </c>
      <c r="H18" s="52">
        <f t="shared" si="4"/>
        <v>43.790635896733143</v>
      </c>
      <c r="I18" s="53">
        <f t="shared" si="5"/>
        <v>6.6408036693364911</v>
      </c>
      <c r="J18" s="58">
        <v>0</v>
      </c>
      <c r="K18" s="81">
        <v>32.21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32.21</v>
      </c>
      <c r="R18" s="91">
        <v>32.21</v>
      </c>
      <c r="S18" s="84">
        <v>0</v>
      </c>
      <c r="T18" s="84">
        <v>0</v>
      </c>
      <c r="U18" s="84">
        <v>72.72</v>
      </c>
      <c r="V18" s="84">
        <v>0</v>
      </c>
      <c r="W18" s="84">
        <v>0</v>
      </c>
      <c r="X18" s="94">
        <f t="shared" si="10"/>
        <v>32.21</v>
      </c>
      <c r="Y18" s="95">
        <f t="shared" si="11"/>
        <v>72.72</v>
      </c>
      <c r="Z18" s="91">
        <v>9.6</v>
      </c>
      <c r="AA18" s="84">
        <v>0</v>
      </c>
      <c r="AB18" s="84">
        <v>0</v>
      </c>
      <c r="AC18" s="84">
        <v>92.44</v>
      </c>
      <c r="AD18" s="96">
        <f t="shared" si="12"/>
        <v>9.6</v>
      </c>
      <c r="AE18" s="52">
        <f t="shared" si="13"/>
        <v>92.44</v>
      </c>
      <c r="AF18" s="118">
        <v>0.16645241935483901</v>
      </c>
      <c r="AG18" s="117">
        <v>0.40281303763440901</v>
      </c>
      <c r="AH18" s="54">
        <f t="shared" si="6"/>
        <v>6.4743512499816518</v>
      </c>
      <c r="AI18" s="63">
        <f t="shared" si="7"/>
        <v>7.4051176304363366</v>
      </c>
      <c r="AJ18" s="64">
        <v>87.898560433930356</v>
      </c>
      <c r="AK18" s="61">
        <v>107.12593397341271</v>
      </c>
      <c r="AL18" s="66">
        <v>76.000635896733144</v>
      </c>
      <c r="AM18" s="61">
        <v>149.91613535851653</v>
      </c>
      <c r="AS18" s="121"/>
      <c r="BA18" s="42"/>
      <c r="BB18" s="42"/>
    </row>
    <row r="19" spans="1:54" ht="15.75" x14ac:dyDescent="0.25">
      <c r="A19" s="25">
        <v>11</v>
      </c>
      <c r="B19" s="69">
        <v>133.05000000000001</v>
      </c>
      <c r="C19" s="51">
        <f t="shared" si="0"/>
        <v>12.336691925320622</v>
      </c>
      <c r="D19" s="52">
        <f t="shared" si="1"/>
        <v>144.72035423814037</v>
      </c>
      <c r="E19" s="59">
        <f t="shared" si="2"/>
        <v>-24.007046163460963</v>
      </c>
      <c r="F19" s="68">
        <v>130.66</v>
      </c>
      <c r="G19" s="52">
        <f t="shared" si="3"/>
        <v>77.641717052193727</v>
      </c>
      <c r="H19" s="52">
        <f t="shared" si="4"/>
        <v>46.35277987305021</v>
      </c>
      <c r="I19" s="53">
        <f t="shared" si="5"/>
        <v>6.6655030747560593</v>
      </c>
      <c r="J19" s="58">
        <v>0</v>
      </c>
      <c r="K19" s="81">
        <v>32.03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32.03</v>
      </c>
      <c r="R19" s="91">
        <v>31.33</v>
      </c>
      <c r="S19" s="84">
        <v>0</v>
      </c>
      <c r="T19" s="84">
        <v>0</v>
      </c>
      <c r="U19" s="84">
        <v>0.99</v>
      </c>
      <c r="V19" s="84">
        <v>0</v>
      </c>
      <c r="W19" s="84">
        <v>0</v>
      </c>
      <c r="X19" s="94">
        <f t="shared" si="10"/>
        <v>31.33</v>
      </c>
      <c r="Y19" s="95">
        <f t="shared" si="11"/>
        <v>0.99</v>
      </c>
      <c r="Z19" s="91">
        <v>9.1999999999999993</v>
      </c>
      <c r="AA19" s="84">
        <v>0</v>
      </c>
      <c r="AB19" s="84">
        <v>0</v>
      </c>
      <c r="AC19" s="84">
        <v>106.46</v>
      </c>
      <c r="AD19" s="96">
        <f t="shared" si="12"/>
        <v>9.1999999999999993</v>
      </c>
      <c r="AE19" s="52">
        <f t="shared" si="13"/>
        <v>106.46</v>
      </c>
      <c r="AF19" s="118">
        <v>0.16645241935483901</v>
      </c>
      <c r="AG19" s="117">
        <v>0.40281303763440901</v>
      </c>
      <c r="AH19" s="54">
        <f t="shared" si="6"/>
        <v>6.49905065540122</v>
      </c>
      <c r="AI19" s="63">
        <f t="shared" si="7"/>
        <v>7.6201407989046288</v>
      </c>
      <c r="AJ19" s="64">
        <v>86.841717052193729</v>
      </c>
      <c r="AK19" s="61">
        <v>118.79669192532062</v>
      </c>
      <c r="AL19" s="66">
        <v>77.682779873050208</v>
      </c>
      <c r="AM19" s="61">
        <v>145.71035423814038</v>
      </c>
      <c r="AS19" s="121"/>
      <c r="BA19" s="42"/>
      <c r="BB19" s="42"/>
    </row>
    <row r="20" spans="1:54" ht="15.75" x14ac:dyDescent="0.25">
      <c r="A20" s="25">
        <v>12</v>
      </c>
      <c r="B20" s="69">
        <v>97.27000000000001</v>
      </c>
      <c r="C20" s="51">
        <f t="shared" si="0"/>
        <v>3.2640520247771576</v>
      </c>
      <c r="D20" s="52">
        <f t="shared" si="1"/>
        <v>118.18888237340707</v>
      </c>
      <c r="E20" s="59">
        <f t="shared" si="2"/>
        <v>-24.182934398184248</v>
      </c>
      <c r="F20" s="68">
        <v>140.66999999999999</v>
      </c>
      <c r="G20" s="52">
        <f t="shared" si="3"/>
        <v>77.862987378288778</v>
      </c>
      <c r="H20" s="52">
        <f t="shared" si="4"/>
        <v>56.181408584218843</v>
      </c>
      <c r="I20" s="53">
        <f t="shared" si="5"/>
        <v>6.6256040374923648</v>
      </c>
      <c r="J20" s="58">
        <v>0</v>
      </c>
      <c r="K20" s="81">
        <v>31.81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31.81</v>
      </c>
      <c r="R20" s="91">
        <v>21.77</v>
      </c>
      <c r="S20" s="84">
        <v>0</v>
      </c>
      <c r="T20" s="84">
        <v>0</v>
      </c>
      <c r="U20" s="84">
        <v>26.84</v>
      </c>
      <c r="V20" s="84">
        <v>0</v>
      </c>
      <c r="W20" s="84">
        <v>0</v>
      </c>
      <c r="X20" s="94">
        <f t="shared" si="10"/>
        <v>21.77</v>
      </c>
      <c r="Y20" s="95">
        <f t="shared" si="11"/>
        <v>26.84</v>
      </c>
      <c r="Z20" s="91">
        <v>7.7</v>
      </c>
      <c r="AA20" s="84">
        <v>0</v>
      </c>
      <c r="AB20" s="84">
        <v>0</v>
      </c>
      <c r="AC20" s="84">
        <v>102.47</v>
      </c>
      <c r="AD20" s="96">
        <f t="shared" si="12"/>
        <v>7.7</v>
      </c>
      <c r="AE20" s="52">
        <f t="shared" si="13"/>
        <v>102.47</v>
      </c>
      <c r="AF20" s="118">
        <v>0.16645241935483901</v>
      </c>
      <c r="AG20" s="117">
        <v>0.40281303763440901</v>
      </c>
      <c r="AH20" s="54">
        <f t="shared" si="6"/>
        <v>6.4591516181375255</v>
      </c>
      <c r="AI20" s="63">
        <f t="shared" si="7"/>
        <v>7.2242525641813415</v>
      </c>
      <c r="AJ20" s="64">
        <v>85.562987378288781</v>
      </c>
      <c r="AK20" s="61">
        <v>105.73405202477716</v>
      </c>
      <c r="AL20" s="66">
        <v>77.951408584218839</v>
      </c>
      <c r="AM20" s="61">
        <v>145.02888237340707</v>
      </c>
      <c r="AS20" s="121"/>
      <c r="BA20" s="42"/>
      <c r="BB20" s="42"/>
    </row>
    <row r="21" spans="1:54" ht="15.75" x14ac:dyDescent="0.25">
      <c r="A21" s="25">
        <v>13</v>
      </c>
      <c r="B21" s="69">
        <v>85.27</v>
      </c>
      <c r="C21" s="51">
        <f t="shared" si="0"/>
        <v>-0.93607234123562932</v>
      </c>
      <c r="D21" s="52">
        <f t="shared" si="1"/>
        <v>110.75698591150257</v>
      </c>
      <c r="E21" s="59">
        <f t="shared" si="2"/>
        <v>-24.550913570266982</v>
      </c>
      <c r="F21" s="68">
        <v>123.31</v>
      </c>
      <c r="G21" s="52">
        <f t="shared" si="3"/>
        <v>72.58789367056086</v>
      </c>
      <c r="H21" s="52">
        <f t="shared" si="4"/>
        <v>44.236718812172761</v>
      </c>
      <c r="I21" s="53">
        <f t="shared" si="5"/>
        <v>6.4853875172663882</v>
      </c>
      <c r="J21" s="58">
        <v>0</v>
      </c>
      <c r="K21" s="81">
        <v>31.94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31.94</v>
      </c>
      <c r="R21" s="91">
        <v>37.24</v>
      </c>
      <c r="S21" s="84">
        <v>0</v>
      </c>
      <c r="T21" s="84">
        <v>0</v>
      </c>
      <c r="U21" s="84">
        <v>29.15</v>
      </c>
      <c r="V21" s="84">
        <v>0</v>
      </c>
      <c r="W21" s="84">
        <v>0</v>
      </c>
      <c r="X21" s="94">
        <f t="shared" si="10"/>
        <v>37.24</v>
      </c>
      <c r="Y21" s="95">
        <f t="shared" si="11"/>
        <v>29.15</v>
      </c>
      <c r="Z21" s="91">
        <v>5.9</v>
      </c>
      <c r="AA21" s="84">
        <v>0</v>
      </c>
      <c r="AB21" s="84">
        <v>0</v>
      </c>
      <c r="AC21" s="84">
        <v>103.53</v>
      </c>
      <c r="AD21" s="96">
        <f t="shared" si="12"/>
        <v>5.9</v>
      </c>
      <c r="AE21" s="52">
        <f t="shared" si="13"/>
        <v>103.53</v>
      </c>
      <c r="AF21" s="118">
        <v>0.16645241935483901</v>
      </c>
      <c r="AG21" s="117">
        <v>0.40281303763440901</v>
      </c>
      <c r="AH21" s="54">
        <f t="shared" si="6"/>
        <v>6.3189350979115488</v>
      </c>
      <c r="AI21" s="63">
        <f t="shared" si="7"/>
        <v>6.9862733920986102</v>
      </c>
      <c r="AJ21" s="64">
        <v>78.487893670560865</v>
      </c>
      <c r="AK21" s="61">
        <v>102.59392765876437</v>
      </c>
      <c r="AL21" s="66">
        <v>81.476718812172763</v>
      </c>
      <c r="AM21" s="61">
        <v>139.90698591150257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88.62</v>
      </c>
      <c r="C22" s="51">
        <f t="shared" si="0"/>
        <v>-4.5396420111245561E-3</v>
      </c>
      <c r="D22" s="52">
        <f t="shared" si="1"/>
        <v>112.84690200725821</v>
      </c>
      <c r="E22" s="59">
        <f t="shared" si="2"/>
        <v>-24.222362365247051</v>
      </c>
      <c r="F22" s="68">
        <v>123.07</v>
      </c>
      <c r="G22" s="52">
        <f t="shared" si="3"/>
        <v>74.175874605231954</v>
      </c>
      <c r="H22" s="52">
        <f t="shared" si="4"/>
        <v>42.64813156543984</v>
      </c>
      <c r="I22" s="53">
        <f t="shared" si="5"/>
        <v>6.2459938293281985</v>
      </c>
      <c r="J22" s="58">
        <v>0</v>
      </c>
      <c r="K22" s="81">
        <v>31.71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31.71</v>
      </c>
      <c r="R22" s="91">
        <v>30.58</v>
      </c>
      <c r="S22" s="84">
        <v>0</v>
      </c>
      <c r="T22" s="84">
        <v>0</v>
      </c>
      <c r="U22" s="84">
        <v>29.14</v>
      </c>
      <c r="V22" s="84">
        <v>0</v>
      </c>
      <c r="W22" s="84">
        <v>0</v>
      </c>
      <c r="X22" s="94">
        <f t="shared" si="10"/>
        <v>30.58</v>
      </c>
      <c r="Y22" s="95">
        <f t="shared" si="11"/>
        <v>29.14</v>
      </c>
      <c r="Z22" s="91">
        <v>6.5</v>
      </c>
      <c r="AA22" s="84">
        <v>0</v>
      </c>
      <c r="AB22" s="84">
        <v>0</v>
      </c>
      <c r="AC22" s="84">
        <v>103.94</v>
      </c>
      <c r="AD22" s="96">
        <f t="shared" si="12"/>
        <v>6.5</v>
      </c>
      <c r="AE22" s="52">
        <f t="shared" si="13"/>
        <v>103.94</v>
      </c>
      <c r="AF22" s="118">
        <v>0.16645241935483901</v>
      </c>
      <c r="AG22" s="117">
        <v>0.40281303763440901</v>
      </c>
      <c r="AH22" s="54">
        <f t="shared" si="6"/>
        <v>6.0795414099733591</v>
      </c>
      <c r="AI22" s="63">
        <f t="shared" si="7"/>
        <v>7.0848245971185406</v>
      </c>
      <c r="AJ22" s="64">
        <v>80.675874605231954</v>
      </c>
      <c r="AK22" s="61">
        <v>103.93546035798887</v>
      </c>
      <c r="AL22" s="66">
        <v>73.228131565439838</v>
      </c>
      <c r="AM22" s="61">
        <v>141.98690200725821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115.72999999999999</v>
      </c>
      <c r="C23" s="51">
        <f t="shared" si="0"/>
        <v>15.020667254516781</v>
      </c>
      <c r="D23" s="52">
        <f t="shared" si="1"/>
        <v>124.43343104456697</v>
      </c>
      <c r="E23" s="59">
        <f t="shared" si="2"/>
        <v>-23.72409829908376</v>
      </c>
      <c r="F23" s="68">
        <v>174.59</v>
      </c>
      <c r="G23" s="52">
        <f t="shared" si="3"/>
        <v>108.73479028035041</v>
      </c>
      <c r="H23" s="52">
        <f t="shared" si="4"/>
        <v>57.716095451650069</v>
      </c>
      <c r="I23" s="53">
        <f t="shared" si="5"/>
        <v>8.1391142679995294</v>
      </c>
      <c r="J23" s="58">
        <v>0</v>
      </c>
      <c r="K23" s="81">
        <v>31.91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31.91</v>
      </c>
      <c r="R23" s="91">
        <v>34.380000000000003</v>
      </c>
      <c r="S23" s="84">
        <v>0</v>
      </c>
      <c r="T23" s="84">
        <v>0</v>
      </c>
      <c r="U23" s="84">
        <v>28.92</v>
      </c>
      <c r="V23" s="84">
        <v>0</v>
      </c>
      <c r="W23" s="84">
        <v>0</v>
      </c>
      <c r="X23" s="94">
        <f t="shared" si="10"/>
        <v>34.380000000000003</v>
      </c>
      <c r="Y23" s="95">
        <f t="shared" si="11"/>
        <v>28.92</v>
      </c>
      <c r="Z23" s="91">
        <v>1</v>
      </c>
      <c r="AA23" s="84">
        <v>0</v>
      </c>
      <c r="AB23" s="84">
        <v>0</v>
      </c>
      <c r="AC23" s="84">
        <v>101.79</v>
      </c>
      <c r="AD23" s="96">
        <f t="shared" si="12"/>
        <v>1</v>
      </c>
      <c r="AE23" s="52">
        <f t="shared" si="13"/>
        <v>101.79</v>
      </c>
      <c r="AF23" s="118">
        <v>0.16645241935483901</v>
      </c>
      <c r="AG23" s="117">
        <v>0.40281303763440901</v>
      </c>
      <c r="AH23" s="54">
        <f t="shared" si="6"/>
        <v>7.972661848644691</v>
      </c>
      <c r="AI23" s="63">
        <f t="shared" si="7"/>
        <v>7.7830886632818306</v>
      </c>
      <c r="AJ23" s="64">
        <v>109.73479028035041</v>
      </c>
      <c r="AK23" s="61">
        <v>116.81066725451679</v>
      </c>
      <c r="AL23" s="66">
        <v>92.096095451650072</v>
      </c>
      <c r="AM23" s="61">
        <v>153.35343104456697</v>
      </c>
      <c r="AS23" s="121"/>
      <c r="BA23" s="42"/>
      <c r="BB23" s="42"/>
    </row>
    <row r="24" spans="1:54" ht="15.75" x14ac:dyDescent="0.25">
      <c r="A24" s="25">
        <v>16</v>
      </c>
      <c r="B24" s="69">
        <v>117.45</v>
      </c>
      <c r="C24" s="51">
        <f t="shared" si="0"/>
        <v>19.6528914752394</v>
      </c>
      <c r="D24" s="52">
        <f t="shared" si="1"/>
        <v>121.5405254117059</v>
      </c>
      <c r="E24" s="59">
        <f t="shared" si="2"/>
        <v>-23.743416886945266</v>
      </c>
      <c r="F24" s="68">
        <v>186.61</v>
      </c>
      <c r="G24" s="52">
        <f t="shared" si="3"/>
        <v>112.83430532011076</v>
      </c>
      <c r="H24" s="52">
        <f t="shared" si="4"/>
        <v>66.06597317998596</v>
      </c>
      <c r="I24" s="53">
        <f t="shared" si="5"/>
        <v>7.709721499903309</v>
      </c>
      <c r="J24" s="58">
        <v>0</v>
      </c>
      <c r="K24" s="81">
        <v>31.91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31.91</v>
      </c>
      <c r="R24" s="91">
        <v>11.56</v>
      </c>
      <c r="S24" s="84">
        <v>0</v>
      </c>
      <c r="T24" s="84">
        <v>0</v>
      </c>
      <c r="U24" s="84">
        <v>28.92</v>
      </c>
      <c r="V24" s="84">
        <v>0</v>
      </c>
      <c r="W24" s="84">
        <v>0</v>
      </c>
      <c r="X24" s="94">
        <f t="shared" si="10"/>
        <v>11.56</v>
      </c>
      <c r="Y24" s="95">
        <f t="shared" si="11"/>
        <v>28.92</v>
      </c>
      <c r="Z24" s="91">
        <v>0.5</v>
      </c>
      <c r="AA24" s="84">
        <v>0</v>
      </c>
      <c r="AB24" s="84">
        <v>0</v>
      </c>
      <c r="AC24" s="84">
        <v>99.38</v>
      </c>
      <c r="AD24" s="96">
        <f t="shared" si="12"/>
        <v>0.5</v>
      </c>
      <c r="AE24" s="52">
        <f t="shared" si="13"/>
        <v>99.38</v>
      </c>
      <c r="AF24" s="118">
        <v>0.16645241935483901</v>
      </c>
      <c r="AG24" s="117">
        <v>0.40281303763440901</v>
      </c>
      <c r="AH24" s="54">
        <f t="shared" si="6"/>
        <v>7.5432690805484697</v>
      </c>
      <c r="AI24" s="63">
        <f t="shared" si="7"/>
        <v>7.7637700754203252</v>
      </c>
      <c r="AJ24" s="64">
        <v>113.33430532011076</v>
      </c>
      <c r="AK24" s="61">
        <v>119.0328914752394</v>
      </c>
      <c r="AL24" s="66">
        <v>77.625973179985962</v>
      </c>
      <c r="AM24" s="61">
        <v>150.4605254117059</v>
      </c>
      <c r="AS24" s="121"/>
      <c r="BA24" s="42"/>
      <c r="BB24" s="42"/>
    </row>
    <row r="25" spans="1:54" ht="15.75" x14ac:dyDescent="0.25">
      <c r="A25" s="25">
        <v>17</v>
      </c>
      <c r="B25" s="69">
        <v>138.57</v>
      </c>
      <c r="C25" s="51">
        <f t="shared" si="0"/>
        <v>34.09787863926644</v>
      </c>
      <c r="D25" s="52">
        <f t="shared" si="1"/>
        <v>128.14392178140554</v>
      </c>
      <c r="E25" s="59">
        <f t="shared" si="2"/>
        <v>-23.671800420671961</v>
      </c>
      <c r="F25" s="68">
        <v>187.38</v>
      </c>
      <c r="G25" s="52">
        <f t="shared" si="3"/>
        <v>100.57801051546328</v>
      </c>
      <c r="H25" s="52">
        <f t="shared" si="4"/>
        <v>79.359783047514597</v>
      </c>
      <c r="I25" s="53">
        <f t="shared" si="5"/>
        <v>7.4422064370221213</v>
      </c>
      <c r="J25" s="58">
        <v>0</v>
      </c>
      <c r="K25" s="81">
        <v>31.62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31.62</v>
      </c>
      <c r="R25" s="91">
        <v>4.05</v>
      </c>
      <c r="S25" s="84">
        <v>0</v>
      </c>
      <c r="T25" s="84">
        <v>0</v>
      </c>
      <c r="U25" s="84">
        <v>28.58</v>
      </c>
      <c r="V25" s="84">
        <v>0</v>
      </c>
      <c r="W25" s="84">
        <v>0</v>
      </c>
      <c r="X25" s="94">
        <f t="shared" si="10"/>
        <v>4.05</v>
      </c>
      <c r="Y25" s="95">
        <f t="shared" si="11"/>
        <v>28.58</v>
      </c>
      <c r="Z25" s="91">
        <v>0.2</v>
      </c>
      <c r="AA25" s="84">
        <v>0</v>
      </c>
      <c r="AB25" s="84">
        <v>0</v>
      </c>
      <c r="AC25" s="84">
        <v>71.09</v>
      </c>
      <c r="AD25" s="96">
        <f t="shared" si="12"/>
        <v>0.2</v>
      </c>
      <c r="AE25" s="52">
        <f t="shared" si="13"/>
        <v>71.09</v>
      </c>
      <c r="AF25" s="118">
        <v>0.16645241935483901</v>
      </c>
      <c r="AG25" s="117">
        <v>0.40281303763440901</v>
      </c>
      <c r="AH25" s="54">
        <f t="shared" si="6"/>
        <v>7.2757540176672819</v>
      </c>
      <c r="AI25" s="63">
        <f t="shared" si="7"/>
        <v>7.545386541693631</v>
      </c>
      <c r="AJ25" s="64">
        <v>100.77801051546328</v>
      </c>
      <c r="AK25" s="61">
        <v>105.18787863926644</v>
      </c>
      <c r="AL25" s="66">
        <v>83.409783047514594</v>
      </c>
      <c r="AM25" s="61">
        <v>156.72392178140552</v>
      </c>
      <c r="AS25" s="121"/>
      <c r="BA25" s="42"/>
      <c r="BB25" s="42"/>
    </row>
    <row r="26" spans="1:54" ht="15.75" x14ac:dyDescent="0.25">
      <c r="A26" s="25">
        <v>18</v>
      </c>
      <c r="B26" s="69">
        <v>133.94999999999999</v>
      </c>
      <c r="C26" s="51">
        <f t="shared" si="0"/>
        <v>42.968973747663199</v>
      </c>
      <c r="D26" s="52">
        <f t="shared" si="1"/>
        <v>114.95814626000525</v>
      </c>
      <c r="E26" s="59">
        <f t="shared" si="2"/>
        <v>-23.977120007668411</v>
      </c>
      <c r="F26" s="68">
        <v>196.43</v>
      </c>
      <c r="G26" s="52">
        <f t="shared" si="3"/>
        <v>103.41379962198067</v>
      </c>
      <c r="H26" s="52">
        <f t="shared" si="4"/>
        <v>85.391597345633969</v>
      </c>
      <c r="I26" s="53">
        <f t="shared" si="5"/>
        <v>7.6246030323853793</v>
      </c>
      <c r="J26" s="58">
        <v>0</v>
      </c>
      <c r="K26" s="81">
        <v>31.92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31.92</v>
      </c>
      <c r="R26" s="91">
        <v>0</v>
      </c>
      <c r="S26" s="84">
        <v>0</v>
      </c>
      <c r="T26" s="84">
        <v>0</v>
      </c>
      <c r="U26" s="84">
        <v>28.77</v>
      </c>
      <c r="V26" s="84">
        <v>0</v>
      </c>
      <c r="W26" s="84">
        <v>0</v>
      </c>
      <c r="X26" s="94">
        <f t="shared" si="10"/>
        <v>0</v>
      </c>
      <c r="Y26" s="95">
        <f t="shared" si="11"/>
        <v>28.77</v>
      </c>
      <c r="Z26" s="91">
        <v>0</v>
      </c>
      <c r="AA26" s="84">
        <v>0</v>
      </c>
      <c r="AB26" s="84">
        <v>0</v>
      </c>
      <c r="AC26" s="84">
        <v>75.03</v>
      </c>
      <c r="AD26" s="96">
        <f t="shared" si="12"/>
        <v>0</v>
      </c>
      <c r="AE26" s="52">
        <f t="shared" si="13"/>
        <v>75.03</v>
      </c>
      <c r="AF26" s="118">
        <v>0.16645241935483901</v>
      </c>
      <c r="AG26" s="117">
        <v>0.40281303763440901</v>
      </c>
      <c r="AH26" s="54">
        <f t="shared" si="6"/>
        <v>7.4581506130305399</v>
      </c>
      <c r="AI26" s="63">
        <f t="shared" si="7"/>
        <v>7.5400669546971812</v>
      </c>
      <c r="AJ26" s="64">
        <v>103.41379962198067</v>
      </c>
      <c r="AK26" s="61">
        <v>117.9989737476632</v>
      </c>
      <c r="AL26" s="128">
        <v>85.391597345633969</v>
      </c>
      <c r="AM26" s="61">
        <v>143.72814626000525</v>
      </c>
      <c r="AS26" s="121"/>
      <c r="BA26" s="42"/>
      <c r="BB26" s="42"/>
    </row>
    <row r="27" spans="1:54" ht="15.75" x14ac:dyDescent="0.25">
      <c r="A27" s="25">
        <v>19</v>
      </c>
      <c r="B27" s="69">
        <v>149.61000000000001</v>
      </c>
      <c r="C27" s="51">
        <f t="shared" si="0"/>
        <v>53.454182302701426</v>
      </c>
      <c r="D27" s="52">
        <f t="shared" si="1"/>
        <v>119.47504495766415</v>
      </c>
      <c r="E27" s="59">
        <f t="shared" si="2"/>
        <v>-23.319227260365562</v>
      </c>
      <c r="F27" s="68">
        <v>221.64</v>
      </c>
      <c r="G27" s="52">
        <f t="shared" si="3"/>
        <v>114.63228125253174</v>
      </c>
      <c r="H27" s="52">
        <f t="shared" si="4"/>
        <v>98.425151173557438</v>
      </c>
      <c r="I27" s="53">
        <f t="shared" si="5"/>
        <v>8.582567573910806</v>
      </c>
      <c r="J27" s="58">
        <v>0</v>
      </c>
      <c r="K27" s="81">
        <v>31.63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31.63</v>
      </c>
      <c r="R27" s="91">
        <v>0</v>
      </c>
      <c r="S27" s="84">
        <v>0</v>
      </c>
      <c r="T27" s="84">
        <v>0</v>
      </c>
      <c r="U27" s="84">
        <v>28.66</v>
      </c>
      <c r="V27" s="84">
        <v>0</v>
      </c>
      <c r="W27" s="84">
        <v>0</v>
      </c>
      <c r="X27" s="94">
        <f t="shared" si="10"/>
        <v>0</v>
      </c>
      <c r="Y27" s="95">
        <f t="shared" si="11"/>
        <v>28.66</v>
      </c>
      <c r="Z27" s="91">
        <v>0</v>
      </c>
      <c r="AA27" s="84">
        <v>0</v>
      </c>
      <c r="AB27" s="84">
        <v>0</v>
      </c>
      <c r="AC27" s="84">
        <v>72.91</v>
      </c>
      <c r="AD27" s="96">
        <f t="shared" si="12"/>
        <v>0</v>
      </c>
      <c r="AE27" s="52">
        <f t="shared" si="13"/>
        <v>72.91</v>
      </c>
      <c r="AF27" s="118">
        <v>0.16645241935483901</v>
      </c>
      <c r="AG27" s="117">
        <v>0.40281303763440901</v>
      </c>
      <c r="AH27" s="54">
        <f t="shared" si="6"/>
        <v>8.4161151545559676</v>
      </c>
      <c r="AI27" s="63">
        <f t="shared" si="7"/>
        <v>7.9079597020000278</v>
      </c>
      <c r="AJ27" s="64">
        <v>114.63228125253174</v>
      </c>
      <c r="AK27" s="61">
        <v>126.36418230270142</v>
      </c>
      <c r="AL27" s="128">
        <v>98.425151173557438</v>
      </c>
      <c r="AM27" s="61">
        <v>148.13504495766415</v>
      </c>
      <c r="AS27" s="121"/>
      <c r="BA27" s="42"/>
      <c r="BB27" s="42"/>
    </row>
    <row r="28" spans="1:54" ht="15.75" x14ac:dyDescent="0.25">
      <c r="A28" s="25">
        <v>20</v>
      </c>
      <c r="B28" s="69">
        <v>35.520000000000003</v>
      </c>
      <c r="C28" s="51">
        <f t="shared" si="0"/>
        <v>0</v>
      </c>
      <c r="D28" s="52">
        <f t="shared" si="1"/>
        <v>33.277334971577716</v>
      </c>
      <c r="E28" s="59">
        <f t="shared" si="2"/>
        <v>2.2426650284222762</v>
      </c>
      <c r="F28" s="68">
        <v>279.02999999999997</v>
      </c>
      <c r="G28" s="52">
        <f t="shared" si="3"/>
        <v>150.12110691855233</v>
      </c>
      <c r="H28" s="52">
        <f t="shared" si="4"/>
        <v>147.81129856580273</v>
      </c>
      <c r="I28" s="53">
        <f t="shared" si="5"/>
        <v>-18.902405484355072</v>
      </c>
      <c r="J28" s="58">
        <v>31.93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31.93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42.64</v>
      </c>
      <c r="V28" s="84">
        <v>0</v>
      </c>
      <c r="W28" s="84">
        <v>0</v>
      </c>
      <c r="X28" s="94">
        <f t="shared" si="10"/>
        <v>0</v>
      </c>
      <c r="Y28" s="95">
        <f t="shared" si="11"/>
        <v>42.64</v>
      </c>
      <c r="Z28" s="91">
        <v>0</v>
      </c>
      <c r="AA28" s="84">
        <v>0</v>
      </c>
      <c r="AB28" s="84">
        <v>18.850000000000001</v>
      </c>
      <c r="AC28" s="84">
        <v>0</v>
      </c>
      <c r="AD28" s="96">
        <f t="shared" si="12"/>
        <v>18.850000000000001</v>
      </c>
      <c r="AE28" s="52">
        <f t="shared" si="13"/>
        <v>0</v>
      </c>
      <c r="AF28" s="118">
        <v>0.5135592741935483</v>
      </c>
      <c r="AG28" s="117">
        <v>5.570618279569893E-2</v>
      </c>
      <c r="AH28" s="54">
        <f t="shared" si="6"/>
        <v>12.514035241451381</v>
      </c>
      <c r="AI28" s="63">
        <f t="shared" si="7"/>
        <v>2.1869588456265774</v>
      </c>
      <c r="AJ28" s="64">
        <v>168.97110691855232</v>
      </c>
      <c r="AK28" s="61">
        <v>0</v>
      </c>
      <c r="AL28" s="128">
        <v>147.81129856580273</v>
      </c>
      <c r="AM28" s="61">
        <v>75.917334971577716</v>
      </c>
      <c r="AS28" s="121"/>
      <c r="BA28" s="42"/>
      <c r="BB28" s="42"/>
    </row>
    <row r="29" spans="1:54" ht="15.75" x14ac:dyDescent="0.25">
      <c r="A29" s="25">
        <v>21</v>
      </c>
      <c r="B29" s="69">
        <v>44.31</v>
      </c>
      <c r="C29" s="51">
        <f t="shared" si="0"/>
        <v>0</v>
      </c>
      <c r="D29" s="52">
        <f t="shared" si="1"/>
        <v>41.795739237904669</v>
      </c>
      <c r="E29" s="59">
        <f t="shared" si="2"/>
        <v>2.5142607620953288</v>
      </c>
      <c r="F29" s="68">
        <v>264.60000000000002</v>
      </c>
      <c r="G29" s="52">
        <f t="shared" si="3"/>
        <v>122.19559554572751</v>
      </c>
      <c r="H29" s="52">
        <f t="shared" si="4"/>
        <v>159.75779236920818</v>
      </c>
      <c r="I29" s="53">
        <f t="shared" si="5"/>
        <v>-17.353387914935688</v>
      </c>
      <c r="J29" s="58">
        <v>31.88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31.88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43.55</v>
      </c>
      <c r="V29" s="84">
        <v>0</v>
      </c>
      <c r="W29" s="84">
        <v>0</v>
      </c>
      <c r="X29" s="94">
        <f t="shared" si="10"/>
        <v>0</v>
      </c>
      <c r="Y29" s="95">
        <f t="shared" si="11"/>
        <v>43.55</v>
      </c>
      <c r="Z29" s="91">
        <v>0</v>
      </c>
      <c r="AA29" s="84">
        <v>0</v>
      </c>
      <c r="AB29" s="84">
        <v>72.78</v>
      </c>
      <c r="AC29" s="84">
        <v>0</v>
      </c>
      <c r="AD29" s="96">
        <f t="shared" si="12"/>
        <v>72.78</v>
      </c>
      <c r="AE29" s="52">
        <f t="shared" si="13"/>
        <v>0</v>
      </c>
      <c r="AF29" s="118">
        <v>0.5135592741935483</v>
      </c>
      <c r="AG29" s="117">
        <v>5.570618279569893E-2</v>
      </c>
      <c r="AH29" s="54">
        <f t="shared" si="6"/>
        <v>14.013052810870761</v>
      </c>
      <c r="AI29" s="63">
        <f t="shared" si="7"/>
        <v>2.4585545792996299</v>
      </c>
      <c r="AJ29" s="64">
        <v>194.97559554572751</v>
      </c>
      <c r="AK29" s="61">
        <v>0</v>
      </c>
      <c r="AL29" s="128">
        <v>159.75779236920818</v>
      </c>
      <c r="AM29" s="61">
        <v>85.345739237904667</v>
      </c>
      <c r="AS29" s="121"/>
      <c r="BA29" s="42"/>
      <c r="BB29" s="42"/>
    </row>
    <row r="30" spans="1:54" ht="15.75" x14ac:dyDescent="0.25">
      <c r="A30" s="25">
        <v>22</v>
      </c>
      <c r="B30" s="69">
        <v>40.01</v>
      </c>
      <c r="C30" s="51">
        <f t="shared" si="0"/>
        <v>0</v>
      </c>
      <c r="D30" s="52">
        <f t="shared" si="1"/>
        <v>37.599057730902516</v>
      </c>
      <c r="E30" s="59">
        <f t="shared" si="2"/>
        <v>2.4109422690974713</v>
      </c>
      <c r="F30" s="68">
        <v>275.37</v>
      </c>
      <c r="G30" s="52">
        <f t="shared" si="3"/>
        <v>137.69436616493795</v>
      </c>
      <c r="H30" s="52">
        <f t="shared" si="4"/>
        <v>155.65848946861067</v>
      </c>
      <c r="I30" s="53">
        <f t="shared" si="5"/>
        <v>-17.982855633548589</v>
      </c>
      <c r="J30" s="58">
        <v>31.52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31.52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44.16</v>
      </c>
      <c r="V30" s="84">
        <v>0</v>
      </c>
      <c r="W30" s="84">
        <v>0</v>
      </c>
      <c r="X30" s="94">
        <f t="shared" si="10"/>
        <v>0</v>
      </c>
      <c r="Y30" s="95">
        <f t="shared" si="11"/>
        <v>44.16</v>
      </c>
      <c r="Z30" s="91">
        <v>0</v>
      </c>
      <c r="AA30" s="84">
        <v>0</v>
      </c>
      <c r="AB30" s="84">
        <v>36.33</v>
      </c>
      <c r="AC30" s="84">
        <v>0</v>
      </c>
      <c r="AD30" s="96">
        <f t="shared" si="12"/>
        <v>36.33</v>
      </c>
      <c r="AE30" s="52">
        <f t="shared" si="13"/>
        <v>0</v>
      </c>
      <c r="AF30" s="118">
        <v>0.5135592741935483</v>
      </c>
      <c r="AG30" s="117">
        <v>5.570618279569893E-2</v>
      </c>
      <c r="AH30" s="54">
        <f t="shared" si="6"/>
        <v>13.023585092257861</v>
      </c>
      <c r="AI30" s="63">
        <f t="shared" si="7"/>
        <v>2.3552360863017725</v>
      </c>
      <c r="AJ30" s="64">
        <v>174.02436616493793</v>
      </c>
      <c r="AK30" s="61">
        <v>0</v>
      </c>
      <c r="AL30" s="128">
        <v>155.65848946861067</v>
      </c>
      <c r="AM30" s="61">
        <v>81.759057730902512</v>
      </c>
      <c r="AS30" s="121"/>
      <c r="BA30" s="42"/>
      <c r="BB30" s="42"/>
    </row>
    <row r="31" spans="1:54" ht="15.75" x14ac:dyDescent="0.25">
      <c r="A31" s="25">
        <v>23</v>
      </c>
      <c r="B31" s="69">
        <v>40.299999999999997</v>
      </c>
      <c r="C31" s="51">
        <f t="shared" si="0"/>
        <v>0</v>
      </c>
      <c r="D31" s="52">
        <f t="shared" si="1"/>
        <v>37.953176727312169</v>
      </c>
      <c r="E31" s="59">
        <f t="shared" si="2"/>
        <v>2.3468232726878244</v>
      </c>
      <c r="F31" s="68">
        <v>257.14999999999998</v>
      </c>
      <c r="G31" s="52">
        <f t="shared" si="3"/>
        <v>121.42593886018813</v>
      </c>
      <c r="H31" s="52">
        <f t="shared" si="4"/>
        <v>153.33001324606769</v>
      </c>
      <c r="I31" s="53">
        <f t="shared" si="5"/>
        <v>-17.605952106255792</v>
      </c>
      <c r="J31" s="58">
        <v>30.42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30.42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41.58</v>
      </c>
      <c r="V31" s="84">
        <v>0</v>
      </c>
      <c r="W31" s="84">
        <v>0</v>
      </c>
      <c r="X31" s="94">
        <f t="shared" si="10"/>
        <v>0</v>
      </c>
      <c r="Y31" s="95">
        <f t="shared" si="11"/>
        <v>41.58</v>
      </c>
      <c r="Z31" s="91">
        <v>0</v>
      </c>
      <c r="AA31" s="84">
        <v>0</v>
      </c>
      <c r="AB31" s="84">
        <v>36.619999999999997</v>
      </c>
      <c r="AC31" s="84">
        <v>0</v>
      </c>
      <c r="AD31" s="96">
        <f t="shared" si="12"/>
        <v>36.619999999999997</v>
      </c>
      <c r="AE31" s="52">
        <f t="shared" si="13"/>
        <v>0</v>
      </c>
      <c r="AF31" s="118">
        <v>0.5135592741935483</v>
      </c>
      <c r="AG31" s="117">
        <v>5.570618279569893E-2</v>
      </c>
      <c r="AH31" s="54">
        <f t="shared" si="6"/>
        <v>12.300488619550663</v>
      </c>
      <c r="AI31" s="63">
        <f t="shared" si="7"/>
        <v>2.2911170898921256</v>
      </c>
      <c r="AJ31" s="64">
        <v>158.04593886018813</v>
      </c>
      <c r="AK31" s="61">
        <v>0</v>
      </c>
      <c r="AL31" s="128">
        <v>153.33001324606769</v>
      </c>
      <c r="AM31" s="61">
        <v>79.533176727312167</v>
      </c>
      <c r="AS31" s="121"/>
      <c r="BA31" s="42"/>
      <c r="BB31" s="42"/>
    </row>
    <row r="32" spans="1:54" ht="16.5" thickBot="1" x14ac:dyDescent="0.3">
      <c r="A32" s="26">
        <v>24</v>
      </c>
      <c r="B32" s="70">
        <v>39.03</v>
      </c>
      <c r="C32" s="55">
        <f t="shared" si="0"/>
        <v>0</v>
      </c>
      <c r="D32" s="52">
        <f t="shared" si="1"/>
        <v>36.679536785786105</v>
      </c>
      <c r="E32" s="59">
        <f t="shared" si="2"/>
        <v>2.3504632142138848</v>
      </c>
      <c r="F32" s="71">
        <v>239.54</v>
      </c>
      <c r="G32" s="56">
        <f t="shared" si="3"/>
        <v>111.93364901236777</v>
      </c>
      <c r="H32" s="52">
        <f t="shared" si="4"/>
        <v>147.26672187455702</v>
      </c>
      <c r="I32" s="53">
        <f t="shared" si="5"/>
        <v>-19.660370886924831</v>
      </c>
      <c r="J32" s="58">
        <v>31.86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31.86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42.98</v>
      </c>
      <c r="V32" s="84">
        <v>0</v>
      </c>
      <c r="W32" s="84">
        <v>0</v>
      </c>
      <c r="X32" s="94">
        <f t="shared" si="10"/>
        <v>0</v>
      </c>
      <c r="Y32" s="95">
        <f t="shared" si="11"/>
        <v>42.98</v>
      </c>
      <c r="Z32" s="92">
        <v>0</v>
      </c>
      <c r="AA32" s="93">
        <v>0</v>
      </c>
      <c r="AB32" s="93">
        <v>36.619999999999997</v>
      </c>
      <c r="AC32" s="93">
        <v>0</v>
      </c>
      <c r="AD32" s="96">
        <f t="shared" si="12"/>
        <v>36.619999999999997</v>
      </c>
      <c r="AE32" s="52">
        <f t="shared" si="13"/>
        <v>0</v>
      </c>
      <c r="AF32" s="118">
        <v>0.5135592741935483</v>
      </c>
      <c r="AG32" s="117">
        <v>5.570618279569893E-2</v>
      </c>
      <c r="AH32" s="54">
        <f t="shared" si="6"/>
        <v>11.686069838881622</v>
      </c>
      <c r="AI32" s="63">
        <f t="shared" si="7"/>
        <v>2.294757031418186</v>
      </c>
      <c r="AJ32" s="65">
        <v>148.55364901236777</v>
      </c>
      <c r="AK32" s="62">
        <v>0</v>
      </c>
      <c r="AL32" s="129">
        <v>147.26672187455702</v>
      </c>
      <c r="AM32" s="62">
        <v>79.659536785786102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149.61000000000001</v>
      </c>
      <c r="C33" s="40">
        <f t="shared" ref="C33:AE33" si="14">MAX(C9:C32)</f>
        <v>53.454182302701426</v>
      </c>
      <c r="D33" s="40">
        <f t="shared" si="14"/>
        <v>144.72035423814037</v>
      </c>
      <c r="E33" s="40">
        <f t="shared" si="14"/>
        <v>2.5142607620953288</v>
      </c>
      <c r="F33" s="40">
        <f t="shared" si="14"/>
        <v>279.02999999999997</v>
      </c>
      <c r="G33" s="40">
        <f t="shared" si="14"/>
        <v>150.12110691855233</v>
      </c>
      <c r="H33" s="40">
        <f t="shared" si="14"/>
        <v>159.75779236920818</v>
      </c>
      <c r="I33" s="40">
        <f t="shared" si="14"/>
        <v>8.582567573910806</v>
      </c>
      <c r="J33" s="40">
        <f t="shared" si="14"/>
        <v>31.93</v>
      </c>
      <c r="K33" s="40">
        <f t="shared" si="14"/>
        <v>32.21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31.93</v>
      </c>
      <c r="Q33" s="40">
        <f t="shared" si="14"/>
        <v>32.21</v>
      </c>
      <c r="R33" s="40">
        <f t="shared" si="14"/>
        <v>37.24</v>
      </c>
      <c r="S33" s="40">
        <f t="shared" si="14"/>
        <v>0</v>
      </c>
      <c r="T33" s="40">
        <f t="shared" si="14"/>
        <v>0</v>
      </c>
      <c r="U33" s="40">
        <f t="shared" si="14"/>
        <v>74.12</v>
      </c>
      <c r="V33" s="40">
        <f t="shared" si="14"/>
        <v>0</v>
      </c>
      <c r="W33" s="40">
        <f t="shared" si="14"/>
        <v>0</v>
      </c>
      <c r="X33" s="40">
        <f t="shared" si="14"/>
        <v>37.24</v>
      </c>
      <c r="Y33" s="40">
        <f t="shared" si="14"/>
        <v>74.12</v>
      </c>
      <c r="Z33" s="40"/>
      <c r="AA33" s="40"/>
      <c r="AB33" s="40"/>
      <c r="AC33" s="40"/>
      <c r="AD33" s="40">
        <f t="shared" si="14"/>
        <v>72.78</v>
      </c>
      <c r="AE33" s="40">
        <f t="shared" si="14"/>
        <v>106.46</v>
      </c>
      <c r="AF33" s="40">
        <f t="shared" ref="AF33:AM33" si="15">MAX(AF9:AF32)</f>
        <v>0.5135592741935483</v>
      </c>
      <c r="AG33" s="40">
        <f t="shared" si="15"/>
        <v>0.40281303763440901</v>
      </c>
      <c r="AH33" s="40">
        <f t="shared" si="15"/>
        <v>14.013052810870761</v>
      </c>
      <c r="AI33" s="40">
        <f t="shared" si="15"/>
        <v>7.9079597020000278</v>
      </c>
      <c r="AJ33" s="40">
        <f t="shared" si="15"/>
        <v>194.97559554572751</v>
      </c>
      <c r="AK33" s="40">
        <f t="shared" si="15"/>
        <v>126.36418230270142</v>
      </c>
      <c r="AL33" s="40">
        <f t="shared" si="15"/>
        <v>159.75779236920818</v>
      </c>
      <c r="AM33" s="130">
        <f t="shared" si="15"/>
        <v>156.72392178140552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78.914081632653065</v>
      </c>
      <c r="C34" s="41">
        <f t="shared" ref="C34:AE34" si="16">AVERAGE(C9:C33,C9:C32)</f>
        <v>18.238750974211253</v>
      </c>
      <c r="D34" s="41">
        <f t="shared" si="16"/>
        <v>79.877031318735462</v>
      </c>
      <c r="E34" s="41">
        <f t="shared" si="16"/>
        <v>-18.159276225539838</v>
      </c>
      <c r="F34" s="41">
        <f t="shared" si="16"/>
        <v>185.94061224489795</v>
      </c>
      <c r="G34" s="41">
        <f t="shared" si="16"/>
        <v>97.971932663215057</v>
      </c>
      <c r="H34" s="41">
        <f t="shared" si="16"/>
        <v>86.953107252262413</v>
      </c>
      <c r="I34" s="41">
        <f t="shared" si="16"/>
        <v>1.8202961429239926</v>
      </c>
      <c r="J34" s="41">
        <f t="shared" si="16"/>
        <v>7.0846938775510209</v>
      </c>
      <c r="K34" s="41">
        <f t="shared" si="16"/>
        <v>24.96755102040817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7.0846938775510209</v>
      </c>
      <c r="Q34" s="41">
        <f t="shared" si="16"/>
        <v>24.96755102040817</v>
      </c>
      <c r="R34" s="41">
        <f t="shared" si="16"/>
        <v>10.193877551020407</v>
      </c>
      <c r="S34" s="41">
        <f t="shared" si="16"/>
        <v>0</v>
      </c>
      <c r="T34" s="41">
        <f t="shared" si="16"/>
        <v>0</v>
      </c>
      <c r="U34" s="41">
        <f t="shared" si="16"/>
        <v>44.872244897959192</v>
      </c>
      <c r="V34" s="41">
        <f t="shared" si="16"/>
        <v>0</v>
      </c>
      <c r="W34" s="41">
        <f t="shared" si="16"/>
        <v>0</v>
      </c>
      <c r="X34" s="41">
        <f t="shared" si="16"/>
        <v>10.193877551020407</v>
      </c>
      <c r="Y34" s="41">
        <f t="shared" si="16"/>
        <v>44.872244897959192</v>
      </c>
      <c r="Z34" s="41">
        <f>AVERAGE(Z9:Z33,Z9:Z32)</f>
        <v>2.3791666666666669</v>
      </c>
      <c r="AA34" s="41">
        <f>AVERAGE(AA9:AA33,AA9:AA32)</f>
        <v>0</v>
      </c>
      <c r="AB34" s="41">
        <f>AVERAGE(AB9:AB33,AB9:AB32)</f>
        <v>8.3833333333333329</v>
      </c>
      <c r="AC34" s="41">
        <f t="shared" si="16"/>
        <v>64.369166666666686</v>
      </c>
      <c r="AD34" s="41">
        <f t="shared" si="16"/>
        <v>12.028163265306125</v>
      </c>
      <c r="AE34" s="41">
        <f t="shared" si="16"/>
        <v>65.228163265306137</v>
      </c>
      <c r="AF34" s="41">
        <f t="shared" ref="AF34:AM34" si="17">AVERAGE(AF9:AF33,AF9:AF32)</f>
        <v>0.24437436635944723</v>
      </c>
      <c r="AG34" s="41">
        <f t="shared" si="17"/>
        <v>0.33197490399385621</v>
      </c>
      <c r="AH34" s="41">
        <f t="shared" si="17"/>
        <v>8.1302900318942051</v>
      </c>
      <c r="AI34" s="41">
        <f t="shared" si="17"/>
        <v>5.9372491149058808</v>
      </c>
      <c r="AJ34" s="41">
        <f t="shared" si="17"/>
        <v>109.43018753315744</v>
      </c>
      <c r="AK34" s="41">
        <f t="shared" si="17"/>
        <v>82.782220361966381</v>
      </c>
      <c r="AL34" s="41">
        <f t="shared" si="17"/>
        <v>96.3869848032828</v>
      </c>
      <c r="AM34" s="131">
        <f t="shared" si="17"/>
        <v>123.48159392165925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93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94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95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92</v>
      </c>
      <c r="B37" s="142"/>
      <c r="C37" s="142"/>
      <c r="D37" s="141" t="s">
        <v>99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96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91</v>
      </c>
      <c r="AM37" s="134"/>
      <c r="AN37" s="134"/>
      <c r="AO37" s="139"/>
      <c r="AP37" s="133" t="s">
        <v>97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739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218.78</v>
      </c>
      <c r="Z38" s="212"/>
      <c r="AA38" s="8" t="s">
        <v>21</v>
      </c>
      <c r="AB38" s="5" t="s">
        <v>23</v>
      </c>
      <c r="AC38" s="30"/>
      <c r="AD38" s="213">
        <v>1122.4000000000001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100" t="s">
        <v>21</v>
      </c>
      <c r="AL38" s="99" t="s">
        <v>24</v>
      </c>
      <c r="AM38" s="212">
        <v>67.998500000000007</v>
      </c>
      <c r="AN38" s="214"/>
      <c r="AO38" s="8" t="s">
        <v>21</v>
      </c>
      <c r="AP38" s="5" t="s">
        <v>24</v>
      </c>
      <c r="AQ38" s="212">
        <v>1775.5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4357.51</v>
      </c>
      <c r="C39" s="11" t="s">
        <v>21</v>
      </c>
      <c r="D39" s="9" t="s">
        <v>71</v>
      </c>
      <c r="E39" s="10">
        <v>1807</v>
      </c>
      <c r="F39" s="12" t="s">
        <v>21</v>
      </c>
      <c r="G39" s="98"/>
      <c r="H39" s="101" t="s">
        <v>25</v>
      </c>
      <c r="I39" s="102"/>
      <c r="J39" s="103">
        <v>31.93</v>
      </c>
      <c r="K39" s="104" t="s">
        <v>62</v>
      </c>
      <c r="L39" s="105">
        <v>250.83333333335301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37.24</v>
      </c>
      <c r="Z39" s="102" t="s">
        <v>62</v>
      </c>
      <c r="AA39" s="108">
        <v>250.54166666668601</v>
      </c>
      <c r="AB39" s="106" t="s">
        <v>25</v>
      </c>
      <c r="AC39" s="109"/>
      <c r="AD39" s="103">
        <v>84.78</v>
      </c>
      <c r="AE39" s="104" t="s">
        <v>72</v>
      </c>
      <c r="AF39" s="108">
        <v>0.44236111111111115</v>
      </c>
      <c r="AG39" s="106" t="s">
        <v>25</v>
      </c>
      <c r="AH39" s="102"/>
      <c r="AI39" s="103">
        <v>0</v>
      </c>
      <c r="AJ39" s="102" t="s">
        <v>75</v>
      </c>
      <c r="AK39" s="107">
        <v>250.04166666668601</v>
      </c>
      <c r="AL39" s="101" t="s">
        <v>25</v>
      </c>
      <c r="AM39" s="102">
        <v>9.6</v>
      </c>
      <c r="AN39" s="103" t="s">
        <v>75</v>
      </c>
      <c r="AO39" s="111">
        <v>250.41666666668601</v>
      </c>
      <c r="AP39" s="106" t="s">
        <v>25</v>
      </c>
      <c r="AQ39" s="102">
        <v>106.46</v>
      </c>
      <c r="AR39" s="104"/>
      <c r="AS39" s="107">
        <v>250.45833333335301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504.45</v>
      </c>
      <c r="F42" s="44" t="s">
        <v>69</v>
      </c>
      <c r="G42" s="47">
        <v>250.79166666668601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/>
      <c r="F43" s="78"/>
      <c r="G43" s="79">
        <v>28.66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/>
      <c r="F44" s="78"/>
      <c r="G44" s="79">
        <v>72.91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255.01</v>
      </c>
      <c r="F45" s="83" t="s">
        <v>72</v>
      </c>
      <c r="G45" s="48">
        <v>250.79166666668601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249.44</v>
      </c>
      <c r="F46" s="80" t="s">
        <v>72</v>
      </c>
      <c r="G46" s="60">
        <v>250.79166666668601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C56" t="s">
        <v>103</v>
      </c>
    </row>
    <row r="57" spans="1:44" x14ac:dyDescent="0.25">
      <c r="A57" s="37" t="s">
        <v>65</v>
      </c>
      <c r="C57" t="s">
        <v>104</v>
      </c>
    </row>
    <row r="58" spans="1:44" x14ac:dyDescent="0.25">
      <c r="A58" s="37" t="s">
        <v>66</v>
      </c>
      <c r="C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 SEP 23 </vt:lpstr>
      <vt:lpstr>'08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2023-09-09T01:57:11Z</dcterms:modified>
</cp:coreProperties>
</file>